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출내역" sheetId="1" state="visible" r:id="rId1"/>
    <sheet xmlns:r="http://schemas.openxmlformats.org/officeDocument/2006/relationships" name="월별요약" sheetId="2" state="visible" r:id="rId2"/>
  </sheets>
  <definedNames>
    <definedName name="_xlnm._FilterDatabase" localSheetId="0" hidden="1">'매출내역'!$A$6:$N$56</definedName>
    <definedName name="_xlnm.Print_Titles" localSheetId="0">'매출내역'!$1:$6</definedName>
    <definedName name="_xlnm.Print_Area" localSheetId="0">'매출내역'!$A$1:$N$56</definedName>
    <definedName name="_xlnm.Print_Area" localSheetId="1">'월별요약'!$A$1:$H$20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22"/>
    </font>
    <font>
      <name val="맑은 고딕"/>
      <b val="1"/>
      <color rgb="001F4E78"/>
    </font>
    <font>
      <name val="맑은 고딕"/>
      <color rgb="00666666"/>
    </font>
    <font>
      <name val="맑은 고딕"/>
      <b val="1"/>
      <color rgb="00FFFFFF"/>
    </font>
    <font>
      <name val="맑은 고딕"/>
      <b val="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F5F8FB"/>
      </patternFill>
    </fill>
    <fill>
      <patternFill patternType="solid">
        <fgColor rgb="00EEF4F8"/>
      </patternFill>
    </fill>
  </fills>
  <borders count="7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  <border>
      <left style="thin">
        <color rgb="00A6A6A6"/>
      </left>
      <right style="thin">
        <color rgb="00A6A6A6"/>
      </right>
      <top style="medium">
        <color rgb="001F4E78"/>
      </top>
      <bottom style="medium">
        <color rgb="001F4E78"/>
      </bottom>
    </border>
    <border>
      <left/>
      <right/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3" borderId="1" applyAlignment="1" pivotButton="0" quotePrefix="0" xfId="0">
      <alignment horizontal="center"/>
    </xf>
    <xf numFmtId="0" fontId="3" fillId="0" borderId="1" pivotButton="0" quotePrefix="0" xfId="0"/>
    <xf numFmtId="0" fontId="0" fillId="0" borderId="1" pivotButton="0" quotePrefix="0" xfId="0"/>
    <xf numFmtId="0" fontId="4" fillId="2" borderId="5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right" vertical="center"/>
    </xf>
    <xf numFmtId="0" fontId="0" fillId="0" borderId="6" pivotButton="0" quotePrefix="0" xfId="0"/>
    <xf numFmtId="0" fontId="0" fillId="0" borderId="4" pivotButton="0" quotePrefix="0" xfId="0"/>
    <xf numFmtId="164" fontId="3" fillId="0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2" fillId="3" borderId="1" pivotButton="0" quotePrefix="0" xfId="0"/>
    <xf numFmtId="3" fontId="5" fillId="5" borderId="1" applyAlignment="1" pivotButton="0" quotePrefix="0" xfId="0">
      <alignment horizontal="right"/>
    </xf>
    <xf numFmtId="164" fontId="5" fillId="5" borderId="1" applyAlignment="1" pivotButton="0" quotePrefix="0" xfId="0">
      <alignment horizontal="right"/>
    </xf>
  </cellXfs>
  <cellStyles count="1">
    <cellStyle name="Normal" xfId="0" builtinId="0" hidden="0"/>
  </cellStyles>
  <dxfs count="2">
    <dxf>
      <fill>
        <patternFill patternType="solid">
          <fgColor rgb="00FCE4D6"/>
        </patternFill>
      </fill>
    </dxf>
    <dxf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5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3" customWidth="1" min="3" max="3"/>
    <col width="20" customWidth="1" min="4" max="4"/>
    <col width="16" customWidth="1" min="5" max="5"/>
    <col width="17" customWidth="1" min="6" max="6"/>
    <col width="10" customWidth="1" min="7" max="7"/>
    <col width="12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24" customWidth="1" min="14" max="14"/>
  </cols>
  <sheetData>
    <row r="1">
      <c r="A1" s="1" t="inlineStr">
        <is>
          <t>매 출 관 리 대 장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4">
      <c r="A4" s="3" t="inlineStr">
        <is>
          <t>관리 기준일</t>
        </is>
      </c>
      <c r="B4" s="4" t="inlineStr">
        <is>
          <t>YYYY-MM-DD</t>
        </is>
      </c>
      <c r="D4" s="3" t="inlineStr">
        <is>
          <t>담당자</t>
        </is>
      </c>
      <c r="E4" s="4" t="inlineStr">
        <is>
          <t>담당자명</t>
        </is>
      </c>
      <c r="F4" s="5" t="n"/>
    </row>
    <row r="6">
      <c r="A6" s="6" t="inlineStr">
        <is>
          <t>No.</t>
        </is>
      </c>
      <c r="B6" s="6" t="inlineStr">
        <is>
          <t>매출일자</t>
        </is>
      </c>
      <c r="C6" s="6" t="inlineStr">
        <is>
          <t>매출번호</t>
        </is>
      </c>
      <c r="D6" s="6" t="inlineStr">
        <is>
          <t>거래처</t>
        </is>
      </c>
      <c r="E6" s="6" t="inlineStr">
        <is>
          <t>상품/서비스</t>
        </is>
      </c>
      <c r="F6" s="6" t="inlineStr">
        <is>
          <t>내역</t>
        </is>
      </c>
      <c r="G6" s="6" t="inlineStr">
        <is>
          <t>수량</t>
        </is>
      </c>
      <c r="H6" s="6" t="inlineStr">
        <is>
          <t>단가</t>
        </is>
      </c>
      <c r="I6" s="6" t="inlineStr">
        <is>
          <t>공급가액</t>
        </is>
      </c>
      <c r="J6" s="6" t="inlineStr">
        <is>
          <t>부가세</t>
        </is>
      </c>
      <c r="K6" s="6" t="inlineStr">
        <is>
          <t>매출액</t>
        </is>
      </c>
      <c r="L6" s="6" t="inlineStr">
        <is>
          <t>수금액</t>
        </is>
      </c>
      <c r="M6" s="6" t="inlineStr">
        <is>
          <t>미수금</t>
        </is>
      </c>
      <c r="N6" s="6" t="inlineStr">
        <is>
          <t>결제상태·비고</t>
        </is>
      </c>
    </row>
    <row r="7">
      <c r="A7" s="7" t="n">
        <v>1</v>
      </c>
      <c r="B7" s="7" t="n"/>
      <c r="C7" s="7" t="n"/>
      <c r="D7" s="8" t="n"/>
      <c r="E7" s="8" t="n"/>
      <c r="F7" s="8" t="n"/>
      <c r="G7" s="9" t="n"/>
      <c r="H7" s="10" t="n"/>
      <c r="I7" s="10">
        <f>IF(OR(G7="",H7=""),0,G7*H7)</f>
        <v/>
      </c>
      <c r="J7" s="10">
        <f>I7*10%</f>
        <v/>
      </c>
      <c r="K7" s="10">
        <f>I7+J7</f>
        <v/>
      </c>
      <c r="L7" s="10" t="n"/>
      <c r="M7" s="10">
        <f>K7-L7</f>
        <v/>
      </c>
      <c r="N7" s="7">
        <f>IF(D7="","",IF(M7&lt;=0,"수금완료","미수"))</f>
        <v/>
      </c>
    </row>
    <row r="8">
      <c r="A8" s="11" t="n">
        <v>2</v>
      </c>
      <c r="B8" s="11" t="n"/>
      <c r="C8" s="11" t="n"/>
      <c r="D8" s="12" t="n"/>
      <c r="E8" s="12" t="n"/>
      <c r="F8" s="12" t="n"/>
      <c r="G8" s="13" t="n"/>
      <c r="H8" s="14" t="n"/>
      <c r="I8" s="14">
        <f>IF(OR(G8="",H8=""),0,G8*H8)</f>
        <v/>
      </c>
      <c r="J8" s="14">
        <f>I8*10%</f>
        <v/>
      </c>
      <c r="K8" s="14">
        <f>I8+J8</f>
        <v/>
      </c>
      <c r="L8" s="14" t="n"/>
      <c r="M8" s="14">
        <f>K8-L8</f>
        <v/>
      </c>
      <c r="N8" s="11">
        <f>IF(D8="","",IF(M8&lt;=0,"수금완료","미수"))</f>
        <v/>
      </c>
    </row>
    <row r="9">
      <c r="A9" s="7" t="n">
        <v>3</v>
      </c>
      <c r="B9" s="7" t="n"/>
      <c r="C9" s="7" t="n"/>
      <c r="D9" s="8" t="n"/>
      <c r="E9" s="8" t="n"/>
      <c r="F9" s="8" t="n"/>
      <c r="G9" s="9" t="n"/>
      <c r="H9" s="10" t="n"/>
      <c r="I9" s="10">
        <f>IF(OR(G9="",H9=""),0,G9*H9)</f>
        <v/>
      </c>
      <c r="J9" s="10">
        <f>I9*10%</f>
        <v/>
      </c>
      <c r="K9" s="10">
        <f>I9+J9</f>
        <v/>
      </c>
      <c r="L9" s="10" t="n"/>
      <c r="M9" s="10">
        <f>K9-L9</f>
        <v/>
      </c>
      <c r="N9" s="7">
        <f>IF(D9="","",IF(M9&lt;=0,"수금완료","미수"))</f>
        <v/>
      </c>
    </row>
    <row r="10">
      <c r="A10" s="11" t="n">
        <v>4</v>
      </c>
      <c r="B10" s="11" t="n"/>
      <c r="C10" s="11" t="n"/>
      <c r="D10" s="12" t="n"/>
      <c r="E10" s="12" t="n"/>
      <c r="F10" s="12" t="n"/>
      <c r="G10" s="13" t="n"/>
      <c r="H10" s="14" t="n"/>
      <c r="I10" s="14">
        <f>IF(OR(G10="",H10=""),0,G10*H10)</f>
        <v/>
      </c>
      <c r="J10" s="14">
        <f>I10*10%</f>
        <v/>
      </c>
      <c r="K10" s="14">
        <f>I10+J10</f>
        <v/>
      </c>
      <c r="L10" s="14" t="n"/>
      <c r="M10" s="14">
        <f>K10-L10</f>
        <v/>
      </c>
      <c r="N10" s="11">
        <f>IF(D10="","",IF(M10&lt;=0,"수금완료","미수"))</f>
        <v/>
      </c>
    </row>
    <row r="11">
      <c r="A11" s="7" t="n">
        <v>5</v>
      </c>
      <c r="B11" s="7" t="n"/>
      <c r="C11" s="7" t="n"/>
      <c r="D11" s="8" t="n"/>
      <c r="E11" s="8" t="n"/>
      <c r="F11" s="8" t="n"/>
      <c r="G11" s="9" t="n"/>
      <c r="H11" s="10" t="n"/>
      <c r="I11" s="10">
        <f>IF(OR(G11="",H11=""),0,G11*H11)</f>
        <v/>
      </c>
      <c r="J11" s="10">
        <f>I11*10%</f>
        <v/>
      </c>
      <c r="K11" s="10">
        <f>I11+J11</f>
        <v/>
      </c>
      <c r="L11" s="10" t="n"/>
      <c r="M11" s="10">
        <f>K11-L11</f>
        <v/>
      </c>
      <c r="N11" s="7">
        <f>IF(D11="","",IF(M11&lt;=0,"수금완료","미수"))</f>
        <v/>
      </c>
    </row>
    <row r="12">
      <c r="A12" s="11" t="n">
        <v>6</v>
      </c>
      <c r="B12" s="11" t="n"/>
      <c r="C12" s="11" t="n"/>
      <c r="D12" s="12" t="n"/>
      <c r="E12" s="12" t="n"/>
      <c r="F12" s="12" t="n"/>
      <c r="G12" s="13" t="n"/>
      <c r="H12" s="14" t="n"/>
      <c r="I12" s="14">
        <f>IF(OR(G12="",H12=""),0,G12*H12)</f>
        <v/>
      </c>
      <c r="J12" s="14">
        <f>I12*10%</f>
        <v/>
      </c>
      <c r="K12" s="14">
        <f>I12+J12</f>
        <v/>
      </c>
      <c r="L12" s="14" t="n"/>
      <c r="M12" s="14">
        <f>K12-L12</f>
        <v/>
      </c>
      <c r="N12" s="11">
        <f>IF(D12="","",IF(M12&lt;=0,"수금완료","미수"))</f>
        <v/>
      </c>
    </row>
    <row r="13">
      <c r="A13" s="7" t="n">
        <v>7</v>
      </c>
      <c r="B13" s="7" t="n"/>
      <c r="C13" s="7" t="n"/>
      <c r="D13" s="8" t="n"/>
      <c r="E13" s="8" t="n"/>
      <c r="F13" s="8" t="n"/>
      <c r="G13" s="9" t="n"/>
      <c r="H13" s="10" t="n"/>
      <c r="I13" s="10">
        <f>IF(OR(G13="",H13=""),0,G13*H13)</f>
        <v/>
      </c>
      <c r="J13" s="10">
        <f>I13*10%</f>
        <v/>
      </c>
      <c r="K13" s="10">
        <f>I13+J13</f>
        <v/>
      </c>
      <c r="L13" s="10" t="n"/>
      <c r="M13" s="10">
        <f>K13-L13</f>
        <v/>
      </c>
      <c r="N13" s="7">
        <f>IF(D13="","",IF(M13&lt;=0,"수금완료","미수"))</f>
        <v/>
      </c>
    </row>
    <row r="14">
      <c r="A14" s="11" t="n">
        <v>8</v>
      </c>
      <c r="B14" s="11" t="n"/>
      <c r="C14" s="11" t="n"/>
      <c r="D14" s="12" t="n"/>
      <c r="E14" s="12" t="n"/>
      <c r="F14" s="12" t="n"/>
      <c r="G14" s="13" t="n"/>
      <c r="H14" s="14" t="n"/>
      <c r="I14" s="14">
        <f>IF(OR(G14="",H14=""),0,G14*H14)</f>
        <v/>
      </c>
      <c r="J14" s="14">
        <f>I14*10%</f>
        <v/>
      </c>
      <c r="K14" s="14">
        <f>I14+J14</f>
        <v/>
      </c>
      <c r="L14" s="14" t="n"/>
      <c r="M14" s="14">
        <f>K14-L14</f>
        <v/>
      </c>
      <c r="N14" s="11">
        <f>IF(D14="","",IF(M14&lt;=0,"수금완료","미수"))</f>
        <v/>
      </c>
    </row>
    <row r="15">
      <c r="A15" s="7" t="n">
        <v>9</v>
      </c>
      <c r="B15" s="7" t="n"/>
      <c r="C15" s="7" t="n"/>
      <c r="D15" s="8" t="n"/>
      <c r="E15" s="8" t="n"/>
      <c r="F15" s="8" t="n"/>
      <c r="G15" s="9" t="n"/>
      <c r="H15" s="10" t="n"/>
      <c r="I15" s="10">
        <f>IF(OR(G15="",H15=""),0,G15*H15)</f>
        <v/>
      </c>
      <c r="J15" s="10">
        <f>I15*10%</f>
        <v/>
      </c>
      <c r="K15" s="10">
        <f>I15+J15</f>
        <v/>
      </c>
      <c r="L15" s="10" t="n"/>
      <c r="M15" s="10">
        <f>K15-L15</f>
        <v/>
      </c>
      <c r="N15" s="7">
        <f>IF(D15="","",IF(M15&lt;=0,"수금완료","미수"))</f>
        <v/>
      </c>
    </row>
    <row r="16">
      <c r="A16" s="11" t="n">
        <v>10</v>
      </c>
      <c r="B16" s="11" t="n"/>
      <c r="C16" s="11" t="n"/>
      <c r="D16" s="12" t="n"/>
      <c r="E16" s="12" t="n"/>
      <c r="F16" s="12" t="n"/>
      <c r="G16" s="13" t="n"/>
      <c r="H16" s="14" t="n"/>
      <c r="I16" s="14">
        <f>IF(OR(G16="",H16=""),0,G16*H16)</f>
        <v/>
      </c>
      <c r="J16" s="14">
        <f>I16*10%</f>
        <v/>
      </c>
      <c r="K16" s="14">
        <f>I16+J16</f>
        <v/>
      </c>
      <c r="L16" s="14" t="n"/>
      <c r="M16" s="14">
        <f>K16-L16</f>
        <v/>
      </c>
      <c r="N16" s="11">
        <f>IF(D16="","",IF(M16&lt;=0,"수금완료","미수"))</f>
        <v/>
      </c>
    </row>
    <row r="17">
      <c r="A17" s="7" t="n">
        <v>11</v>
      </c>
      <c r="B17" s="7" t="n"/>
      <c r="C17" s="7" t="n"/>
      <c r="D17" s="8" t="n"/>
      <c r="E17" s="8" t="n"/>
      <c r="F17" s="8" t="n"/>
      <c r="G17" s="9" t="n"/>
      <c r="H17" s="10" t="n"/>
      <c r="I17" s="10">
        <f>IF(OR(G17="",H17=""),0,G17*H17)</f>
        <v/>
      </c>
      <c r="J17" s="10">
        <f>I17*10%</f>
        <v/>
      </c>
      <c r="K17" s="10">
        <f>I17+J17</f>
        <v/>
      </c>
      <c r="L17" s="10" t="n"/>
      <c r="M17" s="10">
        <f>K17-L17</f>
        <v/>
      </c>
      <c r="N17" s="7">
        <f>IF(D17="","",IF(M17&lt;=0,"수금완료","미수"))</f>
        <v/>
      </c>
    </row>
    <row r="18">
      <c r="A18" s="11" t="n">
        <v>12</v>
      </c>
      <c r="B18" s="11" t="n"/>
      <c r="C18" s="11" t="n"/>
      <c r="D18" s="12" t="n"/>
      <c r="E18" s="12" t="n"/>
      <c r="F18" s="12" t="n"/>
      <c r="G18" s="13" t="n"/>
      <c r="H18" s="14" t="n"/>
      <c r="I18" s="14">
        <f>IF(OR(G18="",H18=""),0,G18*H18)</f>
        <v/>
      </c>
      <c r="J18" s="14">
        <f>I18*10%</f>
        <v/>
      </c>
      <c r="K18" s="14">
        <f>I18+J18</f>
        <v/>
      </c>
      <c r="L18" s="14" t="n"/>
      <c r="M18" s="14">
        <f>K18-L18</f>
        <v/>
      </c>
      <c r="N18" s="11">
        <f>IF(D18="","",IF(M18&lt;=0,"수금완료","미수"))</f>
        <v/>
      </c>
    </row>
    <row r="19">
      <c r="A19" s="7" t="n">
        <v>13</v>
      </c>
      <c r="B19" s="7" t="n"/>
      <c r="C19" s="7" t="n"/>
      <c r="D19" s="8" t="n"/>
      <c r="E19" s="8" t="n"/>
      <c r="F19" s="8" t="n"/>
      <c r="G19" s="9" t="n"/>
      <c r="H19" s="10" t="n"/>
      <c r="I19" s="10">
        <f>IF(OR(G19="",H19=""),0,G19*H19)</f>
        <v/>
      </c>
      <c r="J19" s="10">
        <f>I19*10%</f>
        <v/>
      </c>
      <c r="K19" s="10">
        <f>I19+J19</f>
        <v/>
      </c>
      <c r="L19" s="10" t="n"/>
      <c r="M19" s="10">
        <f>K19-L19</f>
        <v/>
      </c>
      <c r="N19" s="7">
        <f>IF(D19="","",IF(M19&lt;=0,"수금완료","미수"))</f>
        <v/>
      </c>
    </row>
    <row r="20">
      <c r="A20" s="11" t="n">
        <v>14</v>
      </c>
      <c r="B20" s="11" t="n"/>
      <c r="C20" s="11" t="n"/>
      <c r="D20" s="12" t="n"/>
      <c r="E20" s="12" t="n"/>
      <c r="F20" s="12" t="n"/>
      <c r="G20" s="13" t="n"/>
      <c r="H20" s="14" t="n"/>
      <c r="I20" s="14">
        <f>IF(OR(G20="",H20=""),0,G20*H20)</f>
        <v/>
      </c>
      <c r="J20" s="14">
        <f>I20*10%</f>
        <v/>
      </c>
      <c r="K20" s="14">
        <f>I20+J20</f>
        <v/>
      </c>
      <c r="L20" s="14" t="n"/>
      <c r="M20" s="14">
        <f>K20-L20</f>
        <v/>
      </c>
      <c r="N20" s="11">
        <f>IF(D20="","",IF(M20&lt;=0,"수금완료","미수"))</f>
        <v/>
      </c>
    </row>
    <row r="21">
      <c r="A21" s="7" t="n">
        <v>15</v>
      </c>
      <c r="B21" s="7" t="n"/>
      <c r="C21" s="7" t="n"/>
      <c r="D21" s="8" t="n"/>
      <c r="E21" s="8" t="n"/>
      <c r="F21" s="8" t="n"/>
      <c r="G21" s="9" t="n"/>
      <c r="H21" s="10" t="n"/>
      <c r="I21" s="10">
        <f>IF(OR(G21="",H21=""),0,G21*H21)</f>
        <v/>
      </c>
      <c r="J21" s="10">
        <f>I21*10%</f>
        <v/>
      </c>
      <c r="K21" s="10">
        <f>I21+J21</f>
        <v/>
      </c>
      <c r="L21" s="10" t="n"/>
      <c r="M21" s="10">
        <f>K21-L21</f>
        <v/>
      </c>
      <c r="N21" s="7">
        <f>IF(D21="","",IF(M21&lt;=0,"수금완료","미수"))</f>
        <v/>
      </c>
    </row>
    <row r="22">
      <c r="A22" s="11" t="n">
        <v>16</v>
      </c>
      <c r="B22" s="11" t="n"/>
      <c r="C22" s="11" t="n"/>
      <c r="D22" s="12" t="n"/>
      <c r="E22" s="12" t="n"/>
      <c r="F22" s="12" t="n"/>
      <c r="G22" s="13" t="n"/>
      <c r="H22" s="14" t="n"/>
      <c r="I22" s="14">
        <f>IF(OR(G22="",H22=""),0,G22*H22)</f>
        <v/>
      </c>
      <c r="J22" s="14">
        <f>I22*10%</f>
        <v/>
      </c>
      <c r="K22" s="14">
        <f>I22+J22</f>
        <v/>
      </c>
      <c r="L22" s="14" t="n"/>
      <c r="M22" s="14">
        <f>K22-L22</f>
        <v/>
      </c>
      <c r="N22" s="11">
        <f>IF(D22="","",IF(M22&lt;=0,"수금완료","미수"))</f>
        <v/>
      </c>
    </row>
    <row r="23">
      <c r="A23" s="7" t="n">
        <v>17</v>
      </c>
      <c r="B23" s="7" t="n"/>
      <c r="C23" s="7" t="n"/>
      <c r="D23" s="8" t="n"/>
      <c r="E23" s="8" t="n"/>
      <c r="F23" s="8" t="n"/>
      <c r="G23" s="9" t="n"/>
      <c r="H23" s="10" t="n"/>
      <c r="I23" s="10">
        <f>IF(OR(G23="",H23=""),0,G23*H23)</f>
        <v/>
      </c>
      <c r="J23" s="10">
        <f>I23*10%</f>
        <v/>
      </c>
      <c r="K23" s="10">
        <f>I23+J23</f>
        <v/>
      </c>
      <c r="L23" s="10" t="n"/>
      <c r="M23" s="10">
        <f>K23-L23</f>
        <v/>
      </c>
      <c r="N23" s="7">
        <f>IF(D23="","",IF(M23&lt;=0,"수금완료","미수"))</f>
        <v/>
      </c>
    </row>
    <row r="24">
      <c r="A24" s="11" t="n">
        <v>18</v>
      </c>
      <c r="B24" s="11" t="n"/>
      <c r="C24" s="11" t="n"/>
      <c r="D24" s="12" t="n"/>
      <c r="E24" s="12" t="n"/>
      <c r="F24" s="12" t="n"/>
      <c r="G24" s="13" t="n"/>
      <c r="H24" s="14" t="n"/>
      <c r="I24" s="14">
        <f>IF(OR(G24="",H24=""),0,G24*H24)</f>
        <v/>
      </c>
      <c r="J24" s="14">
        <f>I24*10%</f>
        <v/>
      </c>
      <c r="K24" s="14">
        <f>I24+J24</f>
        <v/>
      </c>
      <c r="L24" s="14" t="n"/>
      <c r="M24" s="14">
        <f>K24-L24</f>
        <v/>
      </c>
      <c r="N24" s="11">
        <f>IF(D24="","",IF(M24&lt;=0,"수금완료","미수"))</f>
        <v/>
      </c>
    </row>
    <row r="25">
      <c r="A25" s="7" t="n">
        <v>19</v>
      </c>
      <c r="B25" s="7" t="n"/>
      <c r="C25" s="7" t="n"/>
      <c r="D25" s="8" t="n"/>
      <c r="E25" s="8" t="n"/>
      <c r="F25" s="8" t="n"/>
      <c r="G25" s="9" t="n"/>
      <c r="H25" s="10" t="n"/>
      <c r="I25" s="10">
        <f>IF(OR(G25="",H25=""),0,G25*H25)</f>
        <v/>
      </c>
      <c r="J25" s="10">
        <f>I25*10%</f>
        <v/>
      </c>
      <c r="K25" s="10">
        <f>I25+J25</f>
        <v/>
      </c>
      <c r="L25" s="10" t="n"/>
      <c r="M25" s="10">
        <f>K25-L25</f>
        <v/>
      </c>
      <c r="N25" s="7">
        <f>IF(D25="","",IF(M25&lt;=0,"수금완료","미수"))</f>
        <v/>
      </c>
    </row>
    <row r="26">
      <c r="A26" s="11" t="n">
        <v>20</v>
      </c>
      <c r="B26" s="11" t="n"/>
      <c r="C26" s="11" t="n"/>
      <c r="D26" s="12" t="n"/>
      <c r="E26" s="12" t="n"/>
      <c r="F26" s="12" t="n"/>
      <c r="G26" s="13" t="n"/>
      <c r="H26" s="14" t="n"/>
      <c r="I26" s="14">
        <f>IF(OR(G26="",H26=""),0,G26*H26)</f>
        <v/>
      </c>
      <c r="J26" s="14">
        <f>I26*10%</f>
        <v/>
      </c>
      <c r="K26" s="14">
        <f>I26+J26</f>
        <v/>
      </c>
      <c r="L26" s="14" t="n"/>
      <c r="M26" s="14">
        <f>K26-L26</f>
        <v/>
      </c>
      <c r="N26" s="11">
        <f>IF(D26="","",IF(M26&lt;=0,"수금완료","미수"))</f>
        <v/>
      </c>
    </row>
    <row r="27">
      <c r="A27" s="7" t="n">
        <v>21</v>
      </c>
      <c r="B27" s="7" t="n"/>
      <c r="C27" s="7" t="n"/>
      <c r="D27" s="8" t="n"/>
      <c r="E27" s="8" t="n"/>
      <c r="F27" s="8" t="n"/>
      <c r="G27" s="9" t="n"/>
      <c r="H27" s="10" t="n"/>
      <c r="I27" s="10">
        <f>IF(OR(G27="",H27=""),0,G27*H27)</f>
        <v/>
      </c>
      <c r="J27" s="10">
        <f>I27*10%</f>
        <v/>
      </c>
      <c r="K27" s="10">
        <f>I27+J27</f>
        <v/>
      </c>
      <c r="L27" s="10" t="n"/>
      <c r="M27" s="10">
        <f>K27-L27</f>
        <v/>
      </c>
      <c r="N27" s="7">
        <f>IF(D27="","",IF(M27&lt;=0,"수금완료","미수"))</f>
        <v/>
      </c>
    </row>
    <row r="28">
      <c r="A28" s="11" t="n">
        <v>22</v>
      </c>
      <c r="B28" s="11" t="n"/>
      <c r="C28" s="11" t="n"/>
      <c r="D28" s="12" t="n"/>
      <c r="E28" s="12" t="n"/>
      <c r="F28" s="12" t="n"/>
      <c r="G28" s="13" t="n"/>
      <c r="H28" s="14" t="n"/>
      <c r="I28" s="14">
        <f>IF(OR(G28="",H28=""),0,G28*H28)</f>
        <v/>
      </c>
      <c r="J28" s="14">
        <f>I28*10%</f>
        <v/>
      </c>
      <c r="K28" s="14">
        <f>I28+J28</f>
        <v/>
      </c>
      <c r="L28" s="14" t="n"/>
      <c r="M28" s="14">
        <f>K28-L28</f>
        <v/>
      </c>
      <c r="N28" s="11">
        <f>IF(D28="","",IF(M28&lt;=0,"수금완료","미수"))</f>
        <v/>
      </c>
    </row>
    <row r="29">
      <c r="A29" s="7" t="n">
        <v>23</v>
      </c>
      <c r="B29" s="7" t="n"/>
      <c r="C29" s="7" t="n"/>
      <c r="D29" s="8" t="n"/>
      <c r="E29" s="8" t="n"/>
      <c r="F29" s="8" t="n"/>
      <c r="G29" s="9" t="n"/>
      <c r="H29" s="10" t="n"/>
      <c r="I29" s="10">
        <f>IF(OR(G29="",H29=""),0,G29*H29)</f>
        <v/>
      </c>
      <c r="J29" s="10">
        <f>I29*10%</f>
        <v/>
      </c>
      <c r="K29" s="10">
        <f>I29+J29</f>
        <v/>
      </c>
      <c r="L29" s="10" t="n"/>
      <c r="M29" s="10">
        <f>K29-L29</f>
        <v/>
      </c>
      <c r="N29" s="7">
        <f>IF(D29="","",IF(M29&lt;=0,"수금완료","미수"))</f>
        <v/>
      </c>
    </row>
    <row r="30">
      <c r="A30" s="11" t="n">
        <v>24</v>
      </c>
      <c r="B30" s="11" t="n"/>
      <c r="C30" s="11" t="n"/>
      <c r="D30" s="12" t="n"/>
      <c r="E30" s="12" t="n"/>
      <c r="F30" s="12" t="n"/>
      <c r="G30" s="13" t="n"/>
      <c r="H30" s="14" t="n"/>
      <c r="I30" s="14">
        <f>IF(OR(G30="",H30=""),0,G30*H30)</f>
        <v/>
      </c>
      <c r="J30" s="14">
        <f>I30*10%</f>
        <v/>
      </c>
      <c r="K30" s="14">
        <f>I30+J30</f>
        <v/>
      </c>
      <c r="L30" s="14" t="n"/>
      <c r="M30" s="14">
        <f>K30-L30</f>
        <v/>
      </c>
      <c r="N30" s="11">
        <f>IF(D30="","",IF(M30&lt;=0,"수금완료","미수"))</f>
        <v/>
      </c>
    </row>
    <row r="31">
      <c r="A31" s="7" t="n">
        <v>25</v>
      </c>
      <c r="B31" s="7" t="n"/>
      <c r="C31" s="7" t="n"/>
      <c r="D31" s="8" t="n"/>
      <c r="E31" s="8" t="n"/>
      <c r="F31" s="8" t="n"/>
      <c r="G31" s="9" t="n"/>
      <c r="H31" s="10" t="n"/>
      <c r="I31" s="10">
        <f>IF(OR(G31="",H31=""),0,G31*H31)</f>
        <v/>
      </c>
      <c r="J31" s="10">
        <f>I31*10%</f>
        <v/>
      </c>
      <c r="K31" s="10">
        <f>I31+J31</f>
        <v/>
      </c>
      <c r="L31" s="10" t="n"/>
      <c r="M31" s="10">
        <f>K31-L31</f>
        <v/>
      </c>
      <c r="N31" s="7">
        <f>IF(D31="","",IF(M31&lt;=0,"수금완료","미수"))</f>
        <v/>
      </c>
    </row>
    <row r="32">
      <c r="A32" s="11" t="n">
        <v>26</v>
      </c>
      <c r="B32" s="11" t="n"/>
      <c r="C32" s="11" t="n"/>
      <c r="D32" s="12" t="n"/>
      <c r="E32" s="12" t="n"/>
      <c r="F32" s="12" t="n"/>
      <c r="G32" s="13" t="n"/>
      <c r="H32" s="14" t="n"/>
      <c r="I32" s="14">
        <f>IF(OR(G32="",H32=""),0,G32*H32)</f>
        <v/>
      </c>
      <c r="J32" s="14">
        <f>I32*10%</f>
        <v/>
      </c>
      <c r="K32" s="14">
        <f>I32+J32</f>
        <v/>
      </c>
      <c r="L32" s="14" t="n"/>
      <c r="M32" s="14">
        <f>K32-L32</f>
        <v/>
      </c>
      <c r="N32" s="11">
        <f>IF(D32="","",IF(M32&lt;=0,"수금완료","미수"))</f>
        <v/>
      </c>
    </row>
    <row r="33">
      <c r="A33" s="7" t="n">
        <v>27</v>
      </c>
      <c r="B33" s="7" t="n"/>
      <c r="C33" s="7" t="n"/>
      <c r="D33" s="8" t="n"/>
      <c r="E33" s="8" t="n"/>
      <c r="F33" s="8" t="n"/>
      <c r="G33" s="9" t="n"/>
      <c r="H33" s="10" t="n"/>
      <c r="I33" s="10">
        <f>IF(OR(G33="",H33=""),0,G33*H33)</f>
        <v/>
      </c>
      <c r="J33" s="10">
        <f>I33*10%</f>
        <v/>
      </c>
      <c r="K33" s="10">
        <f>I33+J33</f>
        <v/>
      </c>
      <c r="L33" s="10" t="n"/>
      <c r="M33" s="10">
        <f>K33-L33</f>
        <v/>
      </c>
      <c r="N33" s="7">
        <f>IF(D33="","",IF(M33&lt;=0,"수금완료","미수"))</f>
        <v/>
      </c>
    </row>
    <row r="34">
      <c r="A34" s="11" t="n">
        <v>28</v>
      </c>
      <c r="B34" s="11" t="n"/>
      <c r="C34" s="11" t="n"/>
      <c r="D34" s="12" t="n"/>
      <c r="E34" s="12" t="n"/>
      <c r="F34" s="12" t="n"/>
      <c r="G34" s="13" t="n"/>
      <c r="H34" s="14" t="n"/>
      <c r="I34" s="14">
        <f>IF(OR(G34="",H34=""),0,G34*H34)</f>
        <v/>
      </c>
      <c r="J34" s="14">
        <f>I34*10%</f>
        <v/>
      </c>
      <c r="K34" s="14">
        <f>I34+J34</f>
        <v/>
      </c>
      <c r="L34" s="14" t="n"/>
      <c r="M34" s="14">
        <f>K34-L34</f>
        <v/>
      </c>
      <c r="N34" s="11">
        <f>IF(D34="","",IF(M34&lt;=0,"수금완료","미수"))</f>
        <v/>
      </c>
    </row>
    <row r="35">
      <c r="A35" s="7" t="n">
        <v>29</v>
      </c>
      <c r="B35" s="7" t="n"/>
      <c r="C35" s="7" t="n"/>
      <c r="D35" s="8" t="n"/>
      <c r="E35" s="8" t="n"/>
      <c r="F35" s="8" t="n"/>
      <c r="G35" s="9" t="n"/>
      <c r="H35" s="10" t="n"/>
      <c r="I35" s="10">
        <f>IF(OR(G35="",H35=""),0,G35*H35)</f>
        <v/>
      </c>
      <c r="J35" s="10">
        <f>I35*10%</f>
        <v/>
      </c>
      <c r="K35" s="10">
        <f>I35+J35</f>
        <v/>
      </c>
      <c r="L35" s="10" t="n"/>
      <c r="M35" s="10">
        <f>K35-L35</f>
        <v/>
      </c>
      <c r="N35" s="7">
        <f>IF(D35="","",IF(M35&lt;=0,"수금완료","미수"))</f>
        <v/>
      </c>
    </row>
    <row r="36">
      <c r="A36" s="11" t="n">
        <v>30</v>
      </c>
      <c r="B36" s="11" t="n"/>
      <c r="C36" s="11" t="n"/>
      <c r="D36" s="12" t="n"/>
      <c r="E36" s="12" t="n"/>
      <c r="F36" s="12" t="n"/>
      <c r="G36" s="13" t="n"/>
      <c r="H36" s="14" t="n"/>
      <c r="I36" s="14">
        <f>IF(OR(G36="",H36=""),0,G36*H36)</f>
        <v/>
      </c>
      <c r="J36" s="14">
        <f>I36*10%</f>
        <v/>
      </c>
      <c r="K36" s="14">
        <f>I36+J36</f>
        <v/>
      </c>
      <c r="L36" s="14" t="n"/>
      <c r="M36" s="14">
        <f>K36-L36</f>
        <v/>
      </c>
      <c r="N36" s="11">
        <f>IF(D36="","",IF(M36&lt;=0,"수금완료","미수"))</f>
        <v/>
      </c>
    </row>
    <row r="37">
      <c r="A37" s="7" t="n">
        <v>31</v>
      </c>
      <c r="B37" s="7" t="n"/>
      <c r="C37" s="7" t="n"/>
      <c r="D37" s="8" t="n"/>
      <c r="E37" s="8" t="n"/>
      <c r="F37" s="8" t="n"/>
      <c r="G37" s="9" t="n"/>
      <c r="H37" s="10" t="n"/>
      <c r="I37" s="10">
        <f>IF(OR(G37="",H37=""),0,G37*H37)</f>
        <v/>
      </c>
      <c r="J37" s="10">
        <f>I37*10%</f>
        <v/>
      </c>
      <c r="K37" s="10">
        <f>I37+J37</f>
        <v/>
      </c>
      <c r="L37" s="10" t="n"/>
      <c r="M37" s="10">
        <f>K37-L37</f>
        <v/>
      </c>
      <c r="N37" s="7">
        <f>IF(D37="","",IF(M37&lt;=0,"수금완료","미수"))</f>
        <v/>
      </c>
    </row>
    <row r="38">
      <c r="A38" s="11" t="n">
        <v>32</v>
      </c>
      <c r="B38" s="11" t="n"/>
      <c r="C38" s="11" t="n"/>
      <c r="D38" s="12" t="n"/>
      <c r="E38" s="12" t="n"/>
      <c r="F38" s="12" t="n"/>
      <c r="G38" s="13" t="n"/>
      <c r="H38" s="14" t="n"/>
      <c r="I38" s="14">
        <f>IF(OR(G38="",H38=""),0,G38*H38)</f>
        <v/>
      </c>
      <c r="J38" s="14">
        <f>I38*10%</f>
        <v/>
      </c>
      <c r="K38" s="14">
        <f>I38+J38</f>
        <v/>
      </c>
      <c r="L38" s="14" t="n"/>
      <c r="M38" s="14">
        <f>K38-L38</f>
        <v/>
      </c>
      <c r="N38" s="11">
        <f>IF(D38="","",IF(M38&lt;=0,"수금완료","미수"))</f>
        <v/>
      </c>
    </row>
    <row r="39">
      <c r="A39" s="7" t="n">
        <v>33</v>
      </c>
      <c r="B39" s="7" t="n"/>
      <c r="C39" s="7" t="n"/>
      <c r="D39" s="8" t="n"/>
      <c r="E39" s="8" t="n"/>
      <c r="F39" s="8" t="n"/>
      <c r="G39" s="9" t="n"/>
      <c r="H39" s="10" t="n"/>
      <c r="I39" s="10">
        <f>IF(OR(G39="",H39=""),0,G39*H39)</f>
        <v/>
      </c>
      <c r="J39" s="10">
        <f>I39*10%</f>
        <v/>
      </c>
      <c r="K39" s="10">
        <f>I39+J39</f>
        <v/>
      </c>
      <c r="L39" s="10" t="n"/>
      <c r="M39" s="10">
        <f>K39-L39</f>
        <v/>
      </c>
      <c r="N39" s="7">
        <f>IF(D39="","",IF(M39&lt;=0,"수금완료","미수"))</f>
        <v/>
      </c>
    </row>
    <row r="40">
      <c r="A40" s="11" t="n">
        <v>34</v>
      </c>
      <c r="B40" s="11" t="n"/>
      <c r="C40" s="11" t="n"/>
      <c r="D40" s="12" t="n"/>
      <c r="E40" s="12" t="n"/>
      <c r="F40" s="12" t="n"/>
      <c r="G40" s="13" t="n"/>
      <c r="H40" s="14" t="n"/>
      <c r="I40" s="14">
        <f>IF(OR(G40="",H40=""),0,G40*H40)</f>
        <v/>
      </c>
      <c r="J40" s="14">
        <f>I40*10%</f>
        <v/>
      </c>
      <c r="K40" s="14">
        <f>I40+J40</f>
        <v/>
      </c>
      <c r="L40" s="14" t="n"/>
      <c r="M40" s="14">
        <f>K40-L40</f>
        <v/>
      </c>
      <c r="N40" s="11">
        <f>IF(D40="","",IF(M40&lt;=0,"수금완료","미수"))</f>
        <v/>
      </c>
    </row>
    <row r="41">
      <c r="A41" s="7" t="n">
        <v>35</v>
      </c>
      <c r="B41" s="7" t="n"/>
      <c r="C41" s="7" t="n"/>
      <c r="D41" s="8" t="n"/>
      <c r="E41" s="8" t="n"/>
      <c r="F41" s="8" t="n"/>
      <c r="G41" s="9" t="n"/>
      <c r="H41" s="10" t="n"/>
      <c r="I41" s="10">
        <f>IF(OR(G41="",H41=""),0,G41*H41)</f>
        <v/>
      </c>
      <c r="J41" s="10">
        <f>I41*10%</f>
        <v/>
      </c>
      <c r="K41" s="10">
        <f>I41+J41</f>
        <v/>
      </c>
      <c r="L41" s="10" t="n"/>
      <c r="M41" s="10">
        <f>K41-L41</f>
        <v/>
      </c>
      <c r="N41" s="7">
        <f>IF(D41="","",IF(M41&lt;=0,"수금완료","미수"))</f>
        <v/>
      </c>
    </row>
    <row r="42">
      <c r="A42" s="11" t="n">
        <v>36</v>
      </c>
      <c r="B42" s="11" t="n"/>
      <c r="C42" s="11" t="n"/>
      <c r="D42" s="12" t="n"/>
      <c r="E42" s="12" t="n"/>
      <c r="F42" s="12" t="n"/>
      <c r="G42" s="13" t="n"/>
      <c r="H42" s="14" t="n"/>
      <c r="I42" s="14">
        <f>IF(OR(G42="",H42=""),0,G42*H42)</f>
        <v/>
      </c>
      <c r="J42" s="14">
        <f>I42*10%</f>
        <v/>
      </c>
      <c r="K42" s="14">
        <f>I42+J42</f>
        <v/>
      </c>
      <c r="L42" s="14" t="n"/>
      <c r="M42" s="14">
        <f>K42-L42</f>
        <v/>
      </c>
      <c r="N42" s="11">
        <f>IF(D42="","",IF(M42&lt;=0,"수금완료","미수"))</f>
        <v/>
      </c>
    </row>
    <row r="43">
      <c r="A43" s="7" t="n">
        <v>37</v>
      </c>
      <c r="B43" s="7" t="n"/>
      <c r="C43" s="7" t="n"/>
      <c r="D43" s="8" t="n"/>
      <c r="E43" s="8" t="n"/>
      <c r="F43" s="8" t="n"/>
      <c r="G43" s="9" t="n"/>
      <c r="H43" s="10" t="n"/>
      <c r="I43" s="10">
        <f>IF(OR(G43="",H43=""),0,G43*H43)</f>
        <v/>
      </c>
      <c r="J43" s="10">
        <f>I43*10%</f>
        <v/>
      </c>
      <c r="K43" s="10">
        <f>I43+J43</f>
        <v/>
      </c>
      <c r="L43" s="10" t="n"/>
      <c r="M43" s="10">
        <f>K43-L43</f>
        <v/>
      </c>
      <c r="N43" s="7">
        <f>IF(D43="","",IF(M43&lt;=0,"수금완료","미수"))</f>
        <v/>
      </c>
    </row>
    <row r="44">
      <c r="A44" s="11" t="n">
        <v>38</v>
      </c>
      <c r="B44" s="11" t="n"/>
      <c r="C44" s="11" t="n"/>
      <c r="D44" s="12" t="n"/>
      <c r="E44" s="12" t="n"/>
      <c r="F44" s="12" t="n"/>
      <c r="G44" s="13" t="n"/>
      <c r="H44" s="14" t="n"/>
      <c r="I44" s="14">
        <f>IF(OR(G44="",H44=""),0,G44*H44)</f>
        <v/>
      </c>
      <c r="J44" s="14">
        <f>I44*10%</f>
        <v/>
      </c>
      <c r="K44" s="14">
        <f>I44+J44</f>
        <v/>
      </c>
      <c r="L44" s="14" t="n"/>
      <c r="M44" s="14">
        <f>K44-L44</f>
        <v/>
      </c>
      <c r="N44" s="11">
        <f>IF(D44="","",IF(M44&lt;=0,"수금완료","미수"))</f>
        <v/>
      </c>
    </row>
    <row r="45">
      <c r="A45" s="7" t="n">
        <v>39</v>
      </c>
      <c r="B45" s="7" t="n"/>
      <c r="C45" s="7" t="n"/>
      <c r="D45" s="8" t="n"/>
      <c r="E45" s="8" t="n"/>
      <c r="F45" s="8" t="n"/>
      <c r="G45" s="9" t="n"/>
      <c r="H45" s="10" t="n"/>
      <c r="I45" s="10">
        <f>IF(OR(G45="",H45=""),0,G45*H45)</f>
        <v/>
      </c>
      <c r="J45" s="10">
        <f>I45*10%</f>
        <v/>
      </c>
      <c r="K45" s="10">
        <f>I45+J45</f>
        <v/>
      </c>
      <c r="L45" s="10" t="n"/>
      <c r="M45" s="10">
        <f>K45-L45</f>
        <v/>
      </c>
      <c r="N45" s="7">
        <f>IF(D45="","",IF(M45&lt;=0,"수금완료","미수"))</f>
        <v/>
      </c>
    </row>
    <row r="46">
      <c r="A46" s="11" t="n">
        <v>40</v>
      </c>
      <c r="B46" s="11" t="n"/>
      <c r="C46" s="11" t="n"/>
      <c r="D46" s="12" t="n"/>
      <c r="E46" s="12" t="n"/>
      <c r="F46" s="12" t="n"/>
      <c r="G46" s="13" t="n"/>
      <c r="H46" s="14" t="n"/>
      <c r="I46" s="14">
        <f>IF(OR(G46="",H46=""),0,G46*H46)</f>
        <v/>
      </c>
      <c r="J46" s="14">
        <f>I46*10%</f>
        <v/>
      </c>
      <c r="K46" s="14">
        <f>I46+J46</f>
        <v/>
      </c>
      <c r="L46" s="14" t="n"/>
      <c r="M46" s="14">
        <f>K46-L46</f>
        <v/>
      </c>
      <c r="N46" s="11">
        <f>IF(D46="","",IF(M46&lt;=0,"수금완료","미수"))</f>
        <v/>
      </c>
    </row>
    <row r="47">
      <c r="A47" s="7" t="n">
        <v>41</v>
      </c>
      <c r="B47" s="7" t="n"/>
      <c r="C47" s="7" t="n"/>
      <c r="D47" s="8" t="n"/>
      <c r="E47" s="8" t="n"/>
      <c r="F47" s="8" t="n"/>
      <c r="G47" s="9" t="n"/>
      <c r="H47" s="10" t="n"/>
      <c r="I47" s="10">
        <f>IF(OR(G47="",H47=""),0,G47*H47)</f>
        <v/>
      </c>
      <c r="J47" s="10">
        <f>I47*10%</f>
        <v/>
      </c>
      <c r="K47" s="10">
        <f>I47+J47</f>
        <v/>
      </c>
      <c r="L47" s="10" t="n"/>
      <c r="M47" s="10">
        <f>K47-L47</f>
        <v/>
      </c>
      <c r="N47" s="7">
        <f>IF(D47="","",IF(M47&lt;=0,"수금완료","미수"))</f>
        <v/>
      </c>
    </row>
    <row r="48">
      <c r="A48" s="11" t="n">
        <v>42</v>
      </c>
      <c r="B48" s="11" t="n"/>
      <c r="C48" s="11" t="n"/>
      <c r="D48" s="12" t="n"/>
      <c r="E48" s="12" t="n"/>
      <c r="F48" s="12" t="n"/>
      <c r="G48" s="13" t="n"/>
      <c r="H48" s="14" t="n"/>
      <c r="I48" s="14">
        <f>IF(OR(G48="",H48=""),0,G48*H48)</f>
        <v/>
      </c>
      <c r="J48" s="14">
        <f>I48*10%</f>
        <v/>
      </c>
      <c r="K48" s="14">
        <f>I48+J48</f>
        <v/>
      </c>
      <c r="L48" s="14" t="n"/>
      <c r="M48" s="14">
        <f>K48-L48</f>
        <v/>
      </c>
      <c r="N48" s="11">
        <f>IF(D48="","",IF(M48&lt;=0,"수금완료","미수"))</f>
        <v/>
      </c>
    </row>
    <row r="49">
      <c r="A49" s="7" t="n">
        <v>43</v>
      </c>
      <c r="B49" s="7" t="n"/>
      <c r="C49" s="7" t="n"/>
      <c r="D49" s="8" t="n"/>
      <c r="E49" s="8" t="n"/>
      <c r="F49" s="8" t="n"/>
      <c r="G49" s="9" t="n"/>
      <c r="H49" s="10" t="n"/>
      <c r="I49" s="10">
        <f>IF(OR(G49="",H49=""),0,G49*H49)</f>
        <v/>
      </c>
      <c r="J49" s="10">
        <f>I49*10%</f>
        <v/>
      </c>
      <c r="K49" s="10">
        <f>I49+J49</f>
        <v/>
      </c>
      <c r="L49" s="10" t="n"/>
      <c r="M49" s="10">
        <f>K49-L49</f>
        <v/>
      </c>
      <c r="N49" s="7">
        <f>IF(D49="","",IF(M49&lt;=0,"수금완료","미수"))</f>
        <v/>
      </c>
    </row>
    <row r="50">
      <c r="A50" s="11" t="n">
        <v>44</v>
      </c>
      <c r="B50" s="11" t="n"/>
      <c r="C50" s="11" t="n"/>
      <c r="D50" s="12" t="n"/>
      <c r="E50" s="12" t="n"/>
      <c r="F50" s="12" t="n"/>
      <c r="G50" s="13" t="n"/>
      <c r="H50" s="14" t="n"/>
      <c r="I50" s="14">
        <f>IF(OR(G50="",H50=""),0,G50*H50)</f>
        <v/>
      </c>
      <c r="J50" s="14">
        <f>I50*10%</f>
        <v/>
      </c>
      <c r="K50" s="14">
        <f>I50+J50</f>
        <v/>
      </c>
      <c r="L50" s="14" t="n"/>
      <c r="M50" s="14">
        <f>K50-L50</f>
        <v/>
      </c>
      <c r="N50" s="11">
        <f>IF(D50="","",IF(M50&lt;=0,"수금완료","미수"))</f>
        <v/>
      </c>
    </row>
    <row r="51">
      <c r="A51" s="7" t="n">
        <v>45</v>
      </c>
      <c r="B51" s="7" t="n"/>
      <c r="C51" s="7" t="n"/>
      <c r="D51" s="8" t="n"/>
      <c r="E51" s="8" t="n"/>
      <c r="F51" s="8" t="n"/>
      <c r="G51" s="9" t="n"/>
      <c r="H51" s="10" t="n"/>
      <c r="I51" s="10">
        <f>IF(OR(G51="",H51=""),0,G51*H51)</f>
        <v/>
      </c>
      <c r="J51" s="10">
        <f>I51*10%</f>
        <v/>
      </c>
      <c r="K51" s="10">
        <f>I51+J51</f>
        <v/>
      </c>
      <c r="L51" s="10" t="n"/>
      <c r="M51" s="10">
        <f>K51-L51</f>
        <v/>
      </c>
      <c r="N51" s="7">
        <f>IF(D51="","",IF(M51&lt;=0,"수금완료","미수"))</f>
        <v/>
      </c>
    </row>
    <row r="52">
      <c r="A52" s="11" t="n">
        <v>46</v>
      </c>
      <c r="B52" s="11" t="n"/>
      <c r="C52" s="11" t="n"/>
      <c r="D52" s="12" t="n"/>
      <c r="E52" s="12" t="n"/>
      <c r="F52" s="12" t="n"/>
      <c r="G52" s="13" t="n"/>
      <c r="H52" s="14" t="n"/>
      <c r="I52" s="14">
        <f>IF(OR(G52="",H52=""),0,G52*H52)</f>
        <v/>
      </c>
      <c r="J52" s="14">
        <f>I52*10%</f>
        <v/>
      </c>
      <c r="K52" s="14">
        <f>I52+J52</f>
        <v/>
      </c>
      <c r="L52" s="14" t="n"/>
      <c r="M52" s="14">
        <f>K52-L52</f>
        <v/>
      </c>
      <c r="N52" s="11">
        <f>IF(D52="","",IF(M52&lt;=0,"수금완료","미수"))</f>
        <v/>
      </c>
    </row>
    <row r="53">
      <c r="A53" s="7" t="n">
        <v>47</v>
      </c>
      <c r="B53" s="7" t="n"/>
      <c r="C53" s="7" t="n"/>
      <c r="D53" s="8" t="n"/>
      <c r="E53" s="8" t="n"/>
      <c r="F53" s="8" t="n"/>
      <c r="G53" s="9" t="n"/>
      <c r="H53" s="10" t="n"/>
      <c r="I53" s="10">
        <f>IF(OR(G53="",H53=""),0,G53*H53)</f>
        <v/>
      </c>
      <c r="J53" s="10">
        <f>I53*10%</f>
        <v/>
      </c>
      <c r="K53" s="10">
        <f>I53+J53</f>
        <v/>
      </c>
      <c r="L53" s="10" t="n"/>
      <c r="M53" s="10">
        <f>K53-L53</f>
        <v/>
      </c>
      <c r="N53" s="7">
        <f>IF(D53="","",IF(M53&lt;=0,"수금완료","미수"))</f>
        <v/>
      </c>
    </row>
    <row r="54">
      <c r="A54" s="11" t="n">
        <v>48</v>
      </c>
      <c r="B54" s="11" t="n"/>
      <c r="C54" s="11" t="n"/>
      <c r="D54" s="12" t="n"/>
      <c r="E54" s="12" t="n"/>
      <c r="F54" s="12" t="n"/>
      <c r="G54" s="13" t="n"/>
      <c r="H54" s="14" t="n"/>
      <c r="I54" s="14">
        <f>IF(OR(G54="",H54=""),0,G54*H54)</f>
        <v/>
      </c>
      <c r="J54" s="14">
        <f>I54*10%</f>
        <v/>
      </c>
      <c r="K54" s="14">
        <f>I54+J54</f>
        <v/>
      </c>
      <c r="L54" s="14" t="n"/>
      <c r="M54" s="14">
        <f>K54-L54</f>
        <v/>
      </c>
      <c r="N54" s="11">
        <f>IF(D54="","",IF(M54&lt;=0,"수금완료","미수"))</f>
        <v/>
      </c>
    </row>
    <row r="55">
      <c r="A55" s="7" t="n">
        <v>49</v>
      </c>
      <c r="B55" s="7" t="n"/>
      <c r="C55" s="7" t="n"/>
      <c r="D55" s="8" t="n"/>
      <c r="E55" s="8" t="n"/>
      <c r="F55" s="8" t="n"/>
      <c r="G55" s="9" t="n"/>
      <c r="H55" s="10" t="n"/>
      <c r="I55" s="10">
        <f>IF(OR(G55="",H55=""),0,G55*H55)</f>
        <v/>
      </c>
      <c r="J55" s="10">
        <f>I55*10%</f>
        <v/>
      </c>
      <c r="K55" s="10">
        <f>I55+J55</f>
        <v/>
      </c>
      <c r="L55" s="10" t="n"/>
      <c r="M55" s="10">
        <f>K55-L55</f>
        <v/>
      </c>
      <c r="N55" s="7">
        <f>IF(D55="","",IF(M55&lt;=0,"수금완료","미수"))</f>
        <v/>
      </c>
    </row>
    <row r="56">
      <c r="A56" s="11" t="n">
        <v>50</v>
      </c>
      <c r="B56" s="11" t="n"/>
      <c r="C56" s="11" t="n"/>
      <c r="D56" s="12" t="n"/>
      <c r="E56" s="12" t="n"/>
      <c r="F56" s="12" t="n"/>
      <c r="G56" s="13" t="n"/>
      <c r="H56" s="14" t="n"/>
      <c r="I56" s="14">
        <f>IF(OR(G56="",H56=""),0,G56*H56)</f>
        <v/>
      </c>
      <c r="J56" s="14">
        <f>I56*10%</f>
        <v/>
      </c>
      <c r="K56" s="14">
        <f>I56+J56</f>
        <v/>
      </c>
      <c r="L56" s="14" t="n"/>
      <c r="M56" s="14">
        <f>K56-L56</f>
        <v/>
      </c>
      <c r="N56" s="11">
        <f>IF(D56="","",IF(M56&lt;=0,"수금완료","미수"))</f>
        <v/>
      </c>
    </row>
  </sheetData>
  <autoFilter ref="A6:N56"/>
  <mergeCells count="2">
    <mergeCell ref="A1:N2"/>
    <mergeCell ref="E4:F4"/>
  </mergeCells>
  <conditionalFormatting sqref="N7:N56">
    <cfRule type="expression" priority="1" dxfId="0">
      <formula>N7="미수"</formula>
    </cfRule>
    <cfRule type="expression" priority="2" dxfId="1">
      <formula>N7="수금완료"</formula>
    </cfRule>
  </conditionalFormatting>
  <dataValidations count="1">
    <dataValidation sqref="G7:L56" showDropDown="0" showInputMessage="0" showErrorMessage="0" allowBlank="1" error="0 이상의 숫자를 입력해 주세요." type="decimal" operator="greaterThanOrEqual">
      <formula1>0</formula1>
    </dataValidation>
  </dataValidations>
  <pageMargins left="0.2" right="0.2" top="0.4" bottom="0.4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4" customWidth="1" min="8" max="8"/>
  </cols>
  <sheetData>
    <row r="1">
      <c r="A1" s="1" t="inlineStr">
        <is>
          <t>월 별 매 출 요 약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4">
      <c r="A4" s="3" t="inlineStr">
        <is>
          <t>연도</t>
        </is>
      </c>
      <c r="B4" s="4" t="inlineStr">
        <is>
          <t>YYYY</t>
        </is>
      </c>
      <c r="D4" s="3" t="inlineStr">
        <is>
          <t>요약 기준</t>
        </is>
      </c>
      <c r="E4" s="4" t="inlineStr">
        <is>
          <t>매출내역 시트 자동 집계</t>
        </is>
      </c>
      <c r="F4" s="15" t="n"/>
      <c r="G4" s="15" t="n"/>
      <c r="H4" s="16" t="n"/>
    </row>
    <row r="6">
      <c r="A6" s="6" t="inlineStr">
        <is>
          <t>월</t>
        </is>
      </c>
      <c r="B6" s="6" t="inlineStr">
        <is>
          <t>공급가액</t>
        </is>
      </c>
      <c r="C6" s="6" t="inlineStr">
        <is>
          <t>부가세</t>
        </is>
      </c>
      <c r="D6" s="6" t="inlineStr">
        <is>
          <t>매출액</t>
        </is>
      </c>
      <c r="E6" s="6" t="inlineStr">
        <is>
          <t>수금액</t>
        </is>
      </c>
      <c r="F6" s="6" t="inlineStr">
        <is>
          <t>미수금</t>
        </is>
      </c>
      <c r="G6" s="6" t="inlineStr">
        <is>
          <t>수금률</t>
        </is>
      </c>
      <c r="H6" s="6" t="inlineStr">
        <is>
          <t>비고</t>
        </is>
      </c>
    </row>
    <row r="7">
      <c r="A7" s="7" t="inlineStr">
        <is>
          <t>1월</t>
        </is>
      </c>
      <c r="B7" s="10">
        <f>SUMIFS(매출내역!$I$7:$I$56,매출내역!$B$7:$B$56,"&gt;="&amp;DATE($B$4,1,1),매출내역!$B$7:$B$56,"&lt;"&amp;EDATE(DATE($B$4,1,1),1))</f>
        <v/>
      </c>
      <c r="C7" s="10">
        <f>SUMIFS(매출내역!$J$7:$J$56,매출내역!$B$7:$B$56,"&gt;="&amp;DATE($B$4,1,1),매출내역!$B$7:$B$56,"&lt;"&amp;EDATE(DATE($B$4,1,1),1))</f>
        <v/>
      </c>
      <c r="D7" s="10">
        <f>SUMIFS(매출내역!$K$7:$K$56,매출내역!$B$7:$B$56,"&gt;="&amp;DATE($B$4,1,1),매출내역!$B$7:$B$56,"&lt;"&amp;EDATE(DATE($B$4,1,1),1))</f>
        <v/>
      </c>
      <c r="E7" s="10">
        <f>SUMIFS(매출내역!$L$7:$L$56,매출내역!$B$7:$B$56,"&gt;="&amp;DATE($B$4,1,1),매출내역!$B$7:$B$56,"&lt;"&amp;EDATE(DATE($B$4,1,1),1))</f>
        <v/>
      </c>
      <c r="F7" s="10">
        <f>D7-E7</f>
        <v/>
      </c>
      <c r="G7" s="17">
        <f>IFERROR(E7/D7,0)</f>
        <v/>
      </c>
      <c r="H7" s="8" t="n"/>
    </row>
    <row r="8">
      <c r="A8" s="11" t="inlineStr">
        <is>
          <t>2월</t>
        </is>
      </c>
      <c r="B8" s="14">
        <f>SUMIFS(매출내역!$I$7:$I$56,매출내역!$B$7:$B$56,"&gt;="&amp;DATE($B$4,2,1),매출내역!$B$7:$B$56,"&lt;"&amp;EDATE(DATE($B$4,2,1),1))</f>
        <v/>
      </c>
      <c r="C8" s="14">
        <f>SUMIFS(매출내역!$J$7:$J$56,매출내역!$B$7:$B$56,"&gt;="&amp;DATE($B$4,2,1),매출내역!$B$7:$B$56,"&lt;"&amp;EDATE(DATE($B$4,2,1),1))</f>
        <v/>
      </c>
      <c r="D8" s="14">
        <f>SUMIFS(매출내역!$K$7:$K$56,매출내역!$B$7:$B$56,"&gt;="&amp;DATE($B$4,2,1),매출내역!$B$7:$B$56,"&lt;"&amp;EDATE(DATE($B$4,2,1),1))</f>
        <v/>
      </c>
      <c r="E8" s="14">
        <f>SUMIFS(매출내역!$L$7:$L$56,매출내역!$B$7:$B$56,"&gt;="&amp;DATE($B$4,2,1),매출내역!$B$7:$B$56,"&lt;"&amp;EDATE(DATE($B$4,2,1),1))</f>
        <v/>
      </c>
      <c r="F8" s="14">
        <f>D8-E8</f>
        <v/>
      </c>
      <c r="G8" s="18">
        <f>IFERROR(E8/D8,0)</f>
        <v/>
      </c>
      <c r="H8" s="12" t="n"/>
    </row>
    <row r="9">
      <c r="A9" s="7" t="inlineStr">
        <is>
          <t>3월</t>
        </is>
      </c>
      <c r="B9" s="10">
        <f>SUMIFS(매출내역!$I$7:$I$56,매출내역!$B$7:$B$56,"&gt;="&amp;DATE($B$4,3,1),매출내역!$B$7:$B$56,"&lt;"&amp;EDATE(DATE($B$4,3,1),1))</f>
        <v/>
      </c>
      <c r="C9" s="10">
        <f>SUMIFS(매출내역!$J$7:$J$56,매출내역!$B$7:$B$56,"&gt;="&amp;DATE($B$4,3,1),매출내역!$B$7:$B$56,"&lt;"&amp;EDATE(DATE($B$4,3,1),1))</f>
        <v/>
      </c>
      <c r="D9" s="10">
        <f>SUMIFS(매출내역!$K$7:$K$56,매출내역!$B$7:$B$56,"&gt;="&amp;DATE($B$4,3,1),매출내역!$B$7:$B$56,"&lt;"&amp;EDATE(DATE($B$4,3,1),1))</f>
        <v/>
      </c>
      <c r="E9" s="10">
        <f>SUMIFS(매출내역!$L$7:$L$56,매출내역!$B$7:$B$56,"&gt;="&amp;DATE($B$4,3,1),매출내역!$B$7:$B$56,"&lt;"&amp;EDATE(DATE($B$4,3,1),1))</f>
        <v/>
      </c>
      <c r="F9" s="10">
        <f>D9-E9</f>
        <v/>
      </c>
      <c r="G9" s="17">
        <f>IFERROR(E9/D9,0)</f>
        <v/>
      </c>
      <c r="H9" s="8" t="n"/>
    </row>
    <row r="10">
      <c r="A10" s="11" t="inlineStr">
        <is>
          <t>4월</t>
        </is>
      </c>
      <c r="B10" s="14">
        <f>SUMIFS(매출내역!$I$7:$I$56,매출내역!$B$7:$B$56,"&gt;="&amp;DATE($B$4,4,1),매출내역!$B$7:$B$56,"&lt;"&amp;EDATE(DATE($B$4,4,1),1))</f>
        <v/>
      </c>
      <c r="C10" s="14">
        <f>SUMIFS(매출내역!$J$7:$J$56,매출내역!$B$7:$B$56,"&gt;="&amp;DATE($B$4,4,1),매출내역!$B$7:$B$56,"&lt;"&amp;EDATE(DATE($B$4,4,1),1))</f>
        <v/>
      </c>
      <c r="D10" s="14">
        <f>SUMIFS(매출내역!$K$7:$K$56,매출내역!$B$7:$B$56,"&gt;="&amp;DATE($B$4,4,1),매출내역!$B$7:$B$56,"&lt;"&amp;EDATE(DATE($B$4,4,1),1))</f>
        <v/>
      </c>
      <c r="E10" s="14">
        <f>SUMIFS(매출내역!$L$7:$L$56,매출내역!$B$7:$B$56,"&gt;="&amp;DATE($B$4,4,1),매출내역!$B$7:$B$56,"&lt;"&amp;EDATE(DATE($B$4,4,1),1))</f>
        <v/>
      </c>
      <c r="F10" s="14">
        <f>D10-E10</f>
        <v/>
      </c>
      <c r="G10" s="18">
        <f>IFERROR(E10/D10,0)</f>
        <v/>
      </c>
      <c r="H10" s="12" t="n"/>
    </row>
    <row r="11">
      <c r="A11" s="7" t="inlineStr">
        <is>
          <t>5월</t>
        </is>
      </c>
      <c r="B11" s="10">
        <f>SUMIFS(매출내역!$I$7:$I$56,매출내역!$B$7:$B$56,"&gt;="&amp;DATE($B$4,5,1),매출내역!$B$7:$B$56,"&lt;"&amp;EDATE(DATE($B$4,5,1),1))</f>
        <v/>
      </c>
      <c r="C11" s="10">
        <f>SUMIFS(매출내역!$J$7:$J$56,매출내역!$B$7:$B$56,"&gt;="&amp;DATE($B$4,5,1),매출내역!$B$7:$B$56,"&lt;"&amp;EDATE(DATE($B$4,5,1),1))</f>
        <v/>
      </c>
      <c r="D11" s="10">
        <f>SUMIFS(매출내역!$K$7:$K$56,매출내역!$B$7:$B$56,"&gt;="&amp;DATE($B$4,5,1),매출내역!$B$7:$B$56,"&lt;"&amp;EDATE(DATE($B$4,5,1),1))</f>
        <v/>
      </c>
      <c r="E11" s="10">
        <f>SUMIFS(매출내역!$L$7:$L$56,매출내역!$B$7:$B$56,"&gt;="&amp;DATE($B$4,5,1),매출내역!$B$7:$B$56,"&lt;"&amp;EDATE(DATE($B$4,5,1),1))</f>
        <v/>
      </c>
      <c r="F11" s="10">
        <f>D11-E11</f>
        <v/>
      </c>
      <c r="G11" s="17">
        <f>IFERROR(E11/D11,0)</f>
        <v/>
      </c>
      <c r="H11" s="8" t="n"/>
    </row>
    <row r="12">
      <c r="A12" s="11" t="inlineStr">
        <is>
          <t>6월</t>
        </is>
      </c>
      <c r="B12" s="14">
        <f>SUMIFS(매출내역!$I$7:$I$56,매출내역!$B$7:$B$56,"&gt;="&amp;DATE($B$4,6,1),매출내역!$B$7:$B$56,"&lt;"&amp;EDATE(DATE($B$4,6,1),1))</f>
        <v/>
      </c>
      <c r="C12" s="14">
        <f>SUMIFS(매출내역!$J$7:$J$56,매출내역!$B$7:$B$56,"&gt;="&amp;DATE($B$4,6,1),매출내역!$B$7:$B$56,"&lt;"&amp;EDATE(DATE($B$4,6,1),1))</f>
        <v/>
      </c>
      <c r="D12" s="14">
        <f>SUMIFS(매출내역!$K$7:$K$56,매출내역!$B$7:$B$56,"&gt;="&amp;DATE($B$4,6,1),매출내역!$B$7:$B$56,"&lt;"&amp;EDATE(DATE($B$4,6,1),1))</f>
        <v/>
      </c>
      <c r="E12" s="14">
        <f>SUMIFS(매출내역!$L$7:$L$56,매출내역!$B$7:$B$56,"&gt;="&amp;DATE($B$4,6,1),매출내역!$B$7:$B$56,"&lt;"&amp;EDATE(DATE($B$4,6,1),1))</f>
        <v/>
      </c>
      <c r="F12" s="14">
        <f>D12-E12</f>
        <v/>
      </c>
      <c r="G12" s="18">
        <f>IFERROR(E12/D12,0)</f>
        <v/>
      </c>
      <c r="H12" s="12" t="n"/>
    </row>
    <row r="13">
      <c r="A13" s="7" t="inlineStr">
        <is>
          <t>7월</t>
        </is>
      </c>
      <c r="B13" s="10">
        <f>SUMIFS(매출내역!$I$7:$I$56,매출내역!$B$7:$B$56,"&gt;="&amp;DATE($B$4,7,1),매출내역!$B$7:$B$56,"&lt;"&amp;EDATE(DATE($B$4,7,1),1))</f>
        <v/>
      </c>
      <c r="C13" s="10">
        <f>SUMIFS(매출내역!$J$7:$J$56,매출내역!$B$7:$B$56,"&gt;="&amp;DATE($B$4,7,1),매출내역!$B$7:$B$56,"&lt;"&amp;EDATE(DATE($B$4,7,1),1))</f>
        <v/>
      </c>
      <c r="D13" s="10">
        <f>SUMIFS(매출내역!$K$7:$K$56,매출내역!$B$7:$B$56,"&gt;="&amp;DATE($B$4,7,1),매출내역!$B$7:$B$56,"&lt;"&amp;EDATE(DATE($B$4,7,1),1))</f>
        <v/>
      </c>
      <c r="E13" s="10">
        <f>SUMIFS(매출내역!$L$7:$L$56,매출내역!$B$7:$B$56,"&gt;="&amp;DATE($B$4,7,1),매출내역!$B$7:$B$56,"&lt;"&amp;EDATE(DATE($B$4,7,1),1))</f>
        <v/>
      </c>
      <c r="F13" s="10">
        <f>D13-E13</f>
        <v/>
      </c>
      <c r="G13" s="17">
        <f>IFERROR(E13/D13,0)</f>
        <v/>
      </c>
      <c r="H13" s="8" t="n"/>
    </row>
    <row r="14">
      <c r="A14" s="11" t="inlineStr">
        <is>
          <t>8월</t>
        </is>
      </c>
      <c r="B14" s="14">
        <f>SUMIFS(매출내역!$I$7:$I$56,매출내역!$B$7:$B$56,"&gt;="&amp;DATE($B$4,8,1),매출내역!$B$7:$B$56,"&lt;"&amp;EDATE(DATE($B$4,8,1),1))</f>
        <v/>
      </c>
      <c r="C14" s="14">
        <f>SUMIFS(매출내역!$J$7:$J$56,매출내역!$B$7:$B$56,"&gt;="&amp;DATE($B$4,8,1),매출내역!$B$7:$B$56,"&lt;"&amp;EDATE(DATE($B$4,8,1),1))</f>
        <v/>
      </c>
      <c r="D14" s="14">
        <f>SUMIFS(매출내역!$K$7:$K$56,매출내역!$B$7:$B$56,"&gt;="&amp;DATE($B$4,8,1),매출내역!$B$7:$B$56,"&lt;"&amp;EDATE(DATE($B$4,8,1),1))</f>
        <v/>
      </c>
      <c r="E14" s="14">
        <f>SUMIFS(매출내역!$L$7:$L$56,매출내역!$B$7:$B$56,"&gt;="&amp;DATE($B$4,8,1),매출내역!$B$7:$B$56,"&lt;"&amp;EDATE(DATE($B$4,8,1),1))</f>
        <v/>
      </c>
      <c r="F14" s="14">
        <f>D14-E14</f>
        <v/>
      </c>
      <c r="G14" s="18">
        <f>IFERROR(E14/D14,0)</f>
        <v/>
      </c>
      <c r="H14" s="12" t="n"/>
    </row>
    <row r="15">
      <c r="A15" s="7" t="inlineStr">
        <is>
          <t>9월</t>
        </is>
      </c>
      <c r="B15" s="10">
        <f>SUMIFS(매출내역!$I$7:$I$56,매출내역!$B$7:$B$56,"&gt;="&amp;DATE($B$4,9,1),매출내역!$B$7:$B$56,"&lt;"&amp;EDATE(DATE($B$4,9,1),1))</f>
        <v/>
      </c>
      <c r="C15" s="10">
        <f>SUMIFS(매출내역!$J$7:$J$56,매출내역!$B$7:$B$56,"&gt;="&amp;DATE($B$4,9,1),매출내역!$B$7:$B$56,"&lt;"&amp;EDATE(DATE($B$4,9,1),1))</f>
        <v/>
      </c>
      <c r="D15" s="10">
        <f>SUMIFS(매출내역!$K$7:$K$56,매출내역!$B$7:$B$56,"&gt;="&amp;DATE($B$4,9,1),매출내역!$B$7:$B$56,"&lt;"&amp;EDATE(DATE($B$4,9,1),1))</f>
        <v/>
      </c>
      <c r="E15" s="10">
        <f>SUMIFS(매출내역!$L$7:$L$56,매출내역!$B$7:$B$56,"&gt;="&amp;DATE($B$4,9,1),매출내역!$B$7:$B$56,"&lt;"&amp;EDATE(DATE($B$4,9,1),1))</f>
        <v/>
      </c>
      <c r="F15" s="10">
        <f>D15-E15</f>
        <v/>
      </c>
      <c r="G15" s="17">
        <f>IFERROR(E15/D15,0)</f>
        <v/>
      </c>
      <c r="H15" s="8" t="n"/>
    </row>
    <row r="16">
      <c r="A16" s="11" t="inlineStr">
        <is>
          <t>10월</t>
        </is>
      </c>
      <c r="B16" s="14">
        <f>SUMIFS(매출내역!$I$7:$I$56,매출내역!$B$7:$B$56,"&gt;="&amp;DATE($B$4,10,1),매출내역!$B$7:$B$56,"&lt;"&amp;EDATE(DATE($B$4,10,1),1))</f>
        <v/>
      </c>
      <c r="C16" s="14">
        <f>SUMIFS(매출내역!$J$7:$J$56,매출내역!$B$7:$B$56,"&gt;="&amp;DATE($B$4,10,1),매출내역!$B$7:$B$56,"&lt;"&amp;EDATE(DATE($B$4,10,1),1))</f>
        <v/>
      </c>
      <c r="D16" s="14">
        <f>SUMIFS(매출내역!$K$7:$K$56,매출내역!$B$7:$B$56,"&gt;="&amp;DATE($B$4,10,1),매출내역!$B$7:$B$56,"&lt;"&amp;EDATE(DATE($B$4,10,1),1))</f>
        <v/>
      </c>
      <c r="E16" s="14">
        <f>SUMIFS(매출내역!$L$7:$L$56,매출내역!$B$7:$B$56,"&gt;="&amp;DATE($B$4,10,1),매출내역!$B$7:$B$56,"&lt;"&amp;EDATE(DATE($B$4,10,1),1))</f>
        <v/>
      </c>
      <c r="F16" s="14">
        <f>D16-E16</f>
        <v/>
      </c>
      <c r="G16" s="18">
        <f>IFERROR(E16/D16,0)</f>
        <v/>
      </c>
      <c r="H16" s="12" t="n"/>
    </row>
    <row r="17">
      <c r="A17" s="7" t="inlineStr">
        <is>
          <t>11월</t>
        </is>
      </c>
      <c r="B17" s="10">
        <f>SUMIFS(매출내역!$I$7:$I$56,매출내역!$B$7:$B$56,"&gt;="&amp;DATE($B$4,11,1),매출내역!$B$7:$B$56,"&lt;"&amp;EDATE(DATE($B$4,11,1),1))</f>
        <v/>
      </c>
      <c r="C17" s="10">
        <f>SUMIFS(매출내역!$J$7:$J$56,매출내역!$B$7:$B$56,"&gt;="&amp;DATE($B$4,11,1),매출내역!$B$7:$B$56,"&lt;"&amp;EDATE(DATE($B$4,11,1),1))</f>
        <v/>
      </c>
      <c r="D17" s="10">
        <f>SUMIFS(매출내역!$K$7:$K$56,매출내역!$B$7:$B$56,"&gt;="&amp;DATE($B$4,11,1),매출내역!$B$7:$B$56,"&lt;"&amp;EDATE(DATE($B$4,11,1),1))</f>
        <v/>
      </c>
      <c r="E17" s="10">
        <f>SUMIFS(매출내역!$L$7:$L$56,매출내역!$B$7:$B$56,"&gt;="&amp;DATE($B$4,11,1),매출내역!$B$7:$B$56,"&lt;"&amp;EDATE(DATE($B$4,11,1),1))</f>
        <v/>
      </c>
      <c r="F17" s="10">
        <f>D17-E17</f>
        <v/>
      </c>
      <c r="G17" s="17">
        <f>IFERROR(E17/D17,0)</f>
        <v/>
      </c>
      <c r="H17" s="8" t="n"/>
    </row>
    <row r="18">
      <c r="A18" s="11" t="inlineStr">
        <is>
          <t>12월</t>
        </is>
      </c>
      <c r="B18" s="14">
        <f>SUMIFS(매출내역!$I$7:$I$56,매출내역!$B$7:$B$56,"&gt;="&amp;DATE($B$4,12,1),매출내역!$B$7:$B$56,"&lt;"&amp;EDATE(DATE($B$4,12,1),1))</f>
        <v/>
      </c>
      <c r="C18" s="14">
        <f>SUMIFS(매출내역!$J$7:$J$56,매출내역!$B$7:$B$56,"&gt;="&amp;DATE($B$4,12,1),매출내역!$B$7:$B$56,"&lt;"&amp;EDATE(DATE($B$4,12,1),1))</f>
        <v/>
      </c>
      <c r="D18" s="14">
        <f>SUMIFS(매출내역!$K$7:$K$56,매출내역!$B$7:$B$56,"&gt;="&amp;DATE($B$4,12,1),매출내역!$B$7:$B$56,"&lt;"&amp;EDATE(DATE($B$4,12,1),1))</f>
        <v/>
      </c>
      <c r="E18" s="14">
        <f>SUMIFS(매출내역!$L$7:$L$56,매출내역!$B$7:$B$56,"&gt;="&amp;DATE($B$4,12,1),매출내역!$B$7:$B$56,"&lt;"&amp;EDATE(DATE($B$4,12,1),1))</f>
        <v/>
      </c>
      <c r="F18" s="14">
        <f>D18-E18</f>
        <v/>
      </c>
      <c r="G18" s="18">
        <f>IFERROR(E18/D18,0)</f>
        <v/>
      </c>
      <c r="H18" s="12" t="n"/>
    </row>
    <row r="20">
      <c r="A20" s="19" t="inlineStr">
        <is>
          <t>연간 합계</t>
        </is>
      </c>
      <c r="B20" s="20">
        <f>SUM(B7:B18)</f>
        <v/>
      </c>
      <c r="C20" s="20">
        <f>SUM(C7:C18)</f>
        <v/>
      </c>
      <c r="D20" s="20">
        <f>SUM(D7:D18)</f>
        <v/>
      </c>
      <c r="E20" s="20">
        <f>SUM(E7:E18)</f>
        <v/>
      </c>
      <c r="F20" s="20">
        <f>SUM(F7:F18)</f>
        <v/>
      </c>
      <c r="G20" s="21">
        <f>IFERROR(E20/D20,0)</f>
        <v/>
      </c>
    </row>
  </sheetData>
  <mergeCells count="2">
    <mergeCell ref="A1:H2"/>
    <mergeCell ref="E4:H4"/>
  </mergeCells>
  <pageMargins left="0.3" right="0.3" top="0.4" bottom="0.4" header="0.5" footer="0.5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Manus AI</dc:creator>
  <dc:title xmlns:dc="http://purl.org/dc/elements/1.1/">매출관리대장 서식</dc:title>
  <dc:subject xmlns:dc="http://purl.org/dc/elements/1.1/">매출·수금·미수금 및 월별 요약 관리</dc:subject>
  <dcterms:created xmlns:dcterms="http://purl.org/dc/terms/" xmlns:xsi="http://www.w3.org/2001/XMLSchema-instance" xsi:type="dcterms:W3CDTF">2026-09-02T14:26:51Z</dcterms:created>
  <dcterms:modified xmlns:dcterms="http://purl.org/dc/terms/" xmlns:xsi="http://www.w3.org/2001/XMLSchema-instance" xsi:type="dcterms:W3CDTF">2026-09-02T14:26:52Z</dcterms:modified>
</cp:coreProperties>
</file>