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홍지혜\Downloads\"/>
    </mc:Choice>
  </mc:AlternateContent>
  <xr:revisionPtr revIDLastSave="0" documentId="13_ncr:1_{EBF84F72-C813-40B0-B92F-00C9A589EB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근태관리표" sheetId="1" r:id="rId1"/>
    <sheet name="설정" sheetId="2" r:id="rId2"/>
    <sheet name="작성 안내" sheetId="3" r:id="rId3"/>
  </sheets>
  <definedNames>
    <definedName name="_xlnm._FilterDatabase" localSheetId="0" hidden="1">근태관리표!$A$9:$N$40</definedName>
    <definedName name="_xlnm.Print_Titles" localSheetId="0">근태관리표!$1:$9</definedName>
  </definedNames>
  <calcPr calcId="191029" forceFullCalc="1"/>
</workbook>
</file>

<file path=xl/calcChain.xml><?xml version="1.0" encoding="utf-8"?>
<calcChain xmlns="http://schemas.openxmlformats.org/spreadsheetml/2006/main">
  <c r="N43" i="1" l="1"/>
  <c r="F43" i="1"/>
  <c r="D43" i="1"/>
  <c r="H40" i="1"/>
  <c r="J40" i="1" s="1"/>
  <c r="B40" i="1"/>
  <c r="C40" i="1" s="1"/>
  <c r="H39" i="1"/>
  <c r="J39" i="1" s="1"/>
  <c r="B39" i="1"/>
  <c r="C39" i="1" s="1"/>
  <c r="H38" i="1"/>
  <c r="J38" i="1" s="1"/>
  <c r="B38" i="1"/>
  <c r="C38" i="1" s="1"/>
  <c r="H37" i="1"/>
  <c r="I37" i="1" s="1"/>
  <c r="B37" i="1"/>
  <c r="C37" i="1" s="1"/>
  <c r="H36" i="1"/>
  <c r="J36" i="1" s="1"/>
  <c r="B36" i="1"/>
  <c r="C36" i="1" s="1"/>
  <c r="H35" i="1"/>
  <c r="J35" i="1" s="1"/>
  <c r="B35" i="1"/>
  <c r="C35" i="1" s="1"/>
  <c r="J34" i="1"/>
  <c r="H34" i="1"/>
  <c r="I34" i="1" s="1"/>
  <c r="B34" i="1"/>
  <c r="C34" i="1" s="1"/>
  <c r="H33" i="1"/>
  <c r="J33" i="1" s="1"/>
  <c r="B33" i="1"/>
  <c r="C33" i="1" s="1"/>
  <c r="H32" i="1"/>
  <c r="J32" i="1" s="1"/>
  <c r="B32" i="1"/>
  <c r="C32" i="1" s="1"/>
  <c r="J31" i="1"/>
  <c r="H31" i="1"/>
  <c r="I31" i="1" s="1"/>
  <c r="B31" i="1"/>
  <c r="C31" i="1" s="1"/>
  <c r="H30" i="1"/>
  <c r="J30" i="1" s="1"/>
  <c r="B30" i="1"/>
  <c r="C30" i="1" s="1"/>
  <c r="H29" i="1"/>
  <c r="J29" i="1" s="1"/>
  <c r="B29" i="1"/>
  <c r="C29" i="1" s="1"/>
  <c r="J28" i="1"/>
  <c r="H28" i="1"/>
  <c r="I28" i="1" s="1"/>
  <c r="B28" i="1"/>
  <c r="C28" i="1" s="1"/>
  <c r="H27" i="1"/>
  <c r="J27" i="1" s="1"/>
  <c r="B27" i="1"/>
  <c r="C27" i="1" s="1"/>
  <c r="H26" i="1"/>
  <c r="J26" i="1" s="1"/>
  <c r="B26" i="1"/>
  <c r="C26" i="1" s="1"/>
  <c r="J25" i="1"/>
  <c r="H25" i="1"/>
  <c r="I25" i="1" s="1"/>
  <c r="B25" i="1"/>
  <c r="C25" i="1" s="1"/>
  <c r="H24" i="1"/>
  <c r="J24" i="1" s="1"/>
  <c r="B24" i="1"/>
  <c r="C24" i="1" s="1"/>
  <c r="H23" i="1"/>
  <c r="J23" i="1" s="1"/>
  <c r="B23" i="1"/>
  <c r="C23" i="1" s="1"/>
  <c r="J22" i="1"/>
  <c r="H22" i="1"/>
  <c r="I22" i="1" s="1"/>
  <c r="B22" i="1"/>
  <c r="C22" i="1" s="1"/>
  <c r="H21" i="1"/>
  <c r="J21" i="1" s="1"/>
  <c r="B21" i="1"/>
  <c r="C21" i="1" s="1"/>
  <c r="H20" i="1"/>
  <c r="J20" i="1" s="1"/>
  <c r="B20" i="1"/>
  <c r="C20" i="1" s="1"/>
  <c r="J19" i="1"/>
  <c r="H19" i="1"/>
  <c r="I19" i="1" s="1"/>
  <c r="B19" i="1"/>
  <c r="C19" i="1" s="1"/>
  <c r="H18" i="1"/>
  <c r="J18" i="1" s="1"/>
  <c r="B18" i="1"/>
  <c r="C18" i="1" s="1"/>
  <c r="H17" i="1"/>
  <c r="J17" i="1" s="1"/>
  <c r="B17" i="1"/>
  <c r="C17" i="1" s="1"/>
  <c r="J16" i="1"/>
  <c r="H16" i="1"/>
  <c r="I16" i="1" s="1"/>
  <c r="B16" i="1"/>
  <c r="C16" i="1" s="1"/>
  <c r="H15" i="1"/>
  <c r="J15" i="1" s="1"/>
  <c r="B15" i="1"/>
  <c r="C15" i="1" s="1"/>
  <c r="H14" i="1"/>
  <c r="J14" i="1" s="1"/>
  <c r="B14" i="1"/>
  <c r="C14" i="1" s="1"/>
  <c r="J13" i="1"/>
  <c r="H13" i="1"/>
  <c r="I13" i="1" s="1"/>
  <c r="B13" i="1"/>
  <c r="C13" i="1" s="1"/>
  <c r="H12" i="1"/>
  <c r="J12" i="1" s="1"/>
  <c r="B12" i="1"/>
  <c r="C12" i="1" s="1"/>
  <c r="H11" i="1"/>
  <c r="J11" i="1" s="1"/>
  <c r="B11" i="1"/>
  <c r="C11" i="1" s="1"/>
  <c r="J10" i="1"/>
  <c r="H10" i="1"/>
  <c r="I5" i="1" s="1"/>
  <c r="B10" i="1"/>
  <c r="C10" i="1" s="1"/>
  <c r="E5" i="1"/>
  <c r="B5" i="1"/>
  <c r="K3" i="1"/>
  <c r="H3" i="1"/>
  <c r="E3" i="1"/>
  <c r="B3" i="1"/>
  <c r="J37" i="1" l="1"/>
  <c r="L43" i="1" s="1"/>
  <c r="I11" i="1"/>
  <c r="I14" i="1"/>
  <c r="I17" i="1"/>
  <c r="I20" i="1"/>
  <c r="I23" i="1"/>
  <c r="I26" i="1"/>
  <c r="I29" i="1"/>
  <c r="I32" i="1"/>
  <c r="I35" i="1"/>
  <c r="I38" i="1"/>
  <c r="L5" i="1"/>
  <c r="I12" i="1"/>
  <c r="I15" i="1"/>
  <c r="I18" i="1"/>
  <c r="I21" i="1"/>
  <c r="I24" i="1"/>
  <c r="I27" i="1"/>
  <c r="I30" i="1"/>
  <c r="I33" i="1"/>
  <c r="I36" i="1"/>
  <c r="H43" i="1"/>
  <c r="I10" i="1"/>
  <c r="A10" i="1"/>
  <c r="A12" i="1"/>
  <c r="A14" i="1"/>
  <c r="A16" i="1"/>
  <c r="A18" i="1"/>
  <c r="A20" i="1"/>
  <c r="A22" i="1"/>
  <c r="A24" i="1"/>
  <c r="A26" i="1"/>
  <c r="A28" i="1"/>
  <c r="A30" i="1"/>
  <c r="A32" i="1"/>
  <c r="A34" i="1"/>
  <c r="A36" i="1"/>
  <c r="A38" i="1"/>
  <c r="A40" i="1"/>
  <c r="I40" i="1"/>
  <c r="A11" i="1"/>
  <c r="A13" i="1"/>
  <c r="A15" i="1"/>
  <c r="A17" i="1"/>
  <c r="A19" i="1"/>
  <c r="A21" i="1"/>
  <c r="A23" i="1"/>
  <c r="A25" i="1"/>
  <c r="A27" i="1"/>
  <c r="A29" i="1"/>
  <c r="A31" i="1"/>
  <c r="A33" i="1"/>
  <c r="A35" i="1"/>
  <c r="A37" i="1"/>
  <c r="A39" i="1"/>
  <c r="I39" i="1"/>
  <c r="J43" i="1" l="1"/>
</calcChain>
</file>

<file path=xl/sharedStrings.xml><?xml version="1.0" encoding="utf-8"?>
<sst xmlns="http://schemas.openxmlformats.org/spreadsheetml/2006/main" count="58" uniqueCount="51">
  <si>
    <t>월간 근태관리표</t>
  </si>
  <si>
    <t>직원명</t>
  </si>
  <si>
    <t>사번</t>
  </si>
  <si>
    <t>부서</t>
  </si>
  <si>
    <t>직위</t>
  </si>
  <si>
    <t>대상 기간</t>
  </si>
  <si>
    <t>관리자</t>
  </si>
  <si>
    <t>실근무 합계</t>
  </si>
  <si>
    <t>연장근무 합계</t>
  </si>
  <si>
    <t>입력 항목: 구분 · 출근 · 퇴근 · 휴게시간 · 야간근무 · 휴일근무 · 휴가/결근 · 비고  |  자동 계산: 실근무시간 · 기본근무시간 · 연장근무시간</t>
  </si>
  <si>
    <t>No.</t>
  </si>
  <si>
    <t>날짜</t>
  </si>
  <si>
    <t>요일</t>
  </si>
  <si>
    <t>구분</t>
  </si>
  <si>
    <t>출근</t>
  </si>
  <si>
    <t>퇴근</t>
  </si>
  <si>
    <t>휴게
(분)</t>
  </si>
  <si>
    <t>실근무시간
(자동)</t>
  </si>
  <si>
    <t>기본근무시간
(자동)</t>
  </si>
  <si>
    <t>연장근무시간
(자동)</t>
  </si>
  <si>
    <t>야간근무
(입력)</t>
  </si>
  <si>
    <t>휴일근무
(입력)</t>
  </si>
  <si>
    <t>휴가/결근</t>
  </si>
  <si>
    <t>비고</t>
  </si>
  <si>
    <t>월간 요약</t>
  </si>
  <si>
    <t>근무일</t>
  </si>
  <si>
    <t>휴가/반차</t>
  </si>
  <si>
    <t>기본근무 합계</t>
  </si>
  <si>
    <t>야간+휴일</t>
  </si>
  <si>
    <t>※ 실근무시간 = 퇴근 − 출근 − 휴게시간이며, 기본근무시간은 1일 8시간을 기준으로 자동 분리됩니다. 회사의 취업규칙·교대제·휴일 기준에 따라 필요 시 수정해 사용하세요.</t>
  </si>
  <si>
    <t>근태관리표 설정</t>
  </si>
  <si>
    <t>대상 연도</t>
  </si>
  <si>
    <t>대상 월</t>
  </si>
  <si>
    <t>[직원명 입력]</t>
  </si>
  <si>
    <t>[사번 입력]</t>
  </si>
  <si>
    <t>[부서 입력]</t>
  </si>
  <si>
    <t>[직위 입력]</t>
  </si>
  <si>
    <t>[관리자명 입력]</t>
  </si>
  <si>
    <t>입력 방법</t>
  </si>
  <si>
    <t>노란색 셀의 연도·월 및 인적사항을 변경하면 근태관리표의 날짜와 기본 정보가 연동됩니다.</t>
  </si>
  <si>
    <t>근태관리표 작성 안내</t>
  </si>
  <si>
    <t>1. 대상 기간 설정</t>
  </si>
  <si>
    <t>‘설정’ 시트의 대상 연도와 대상 월을 입력하면 ‘근태관리표’ 시트의 날짜와 요일이 자동으로 표시됩니다.</t>
  </si>
  <si>
    <t>2. 입력 항목</t>
  </si>
  <si>
    <t>노란색 셀에 구분, 출근·퇴근 시각, 휴게시간(분), 야간근무·휴일근무 시간, 휴가·결근, 비고를 입력합니다.</t>
  </si>
  <si>
    <t>3. 자동 계산</t>
  </si>
  <si>
    <t>실근무시간은 출근·퇴근·휴게시간을 기준으로 계산됩니다. 기본근무시간은 하루 8시간까지, 초과 시간은 연장근무시간으로 분리됩니다.</t>
  </si>
  <si>
    <t>4. 시간 입력</t>
  </si>
  <si>
    <t>출근·퇴근·근무시간 셀에는 ‘09:00’, ‘18:00’, ‘01:30’처럼 시간을 입력하세요. 휴게시간은 분 단위 숫자(예: 60)를 입력합니다.</t>
  </si>
  <si>
    <t>5. 유의사항</t>
  </si>
  <si>
    <t>교대근무, 탄력근무, 휴일·야간 산정 방식, 유급휴가 처리 등은 사업장 규정에 따라 다를 수 있으므로 필요에 맞게 계산식과 구분 항목을 조정하세요.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</si>
</sst>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h]:mm"/>
    <numFmt numFmtId="177" formatCode="m/d"/>
  </numFmts>
  <fonts count="13" x14ac:knownFonts="1">
    <font>
      <sz val="11"/>
      <color theme="1"/>
      <name val="맑은 고딕"/>
      <family val="2"/>
      <scheme val="minor"/>
    </font>
    <font>
      <b/>
      <sz val="15"/>
      <color rgb="FFFFFFFF"/>
      <name val="맑은 고딕"/>
      <family val="3"/>
      <charset val="129"/>
    </font>
    <font>
      <b/>
      <sz val="11"/>
      <color rgb="FF17365D"/>
      <name val="맑은 고딕"/>
      <family val="3"/>
      <charset val="129"/>
    </font>
    <font>
      <sz val="9"/>
      <color rgb="FF5B6573"/>
      <name val="맑은 고딕"/>
      <family val="3"/>
      <charset val="129"/>
    </font>
    <font>
      <b/>
      <sz val="18"/>
      <color rgb="FFFFFFFF"/>
      <name val="맑은 고딕"/>
      <family val="3"/>
      <charset val="129"/>
    </font>
    <font>
      <sz val="11"/>
      <color rgb="FF17365D"/>
      <name val="맑은 고딕"/>
      <family val="3"/>
      <charset val="129"/>
    </font>
    <font>
      <b/>
      <sz val="9.1999999999999993"/>
      <color rgb="FFFFFFFF"/>
      <name val="맑은 고딕"/>
      <family val="3"/>
      <charset val="129"/>
    </font>
    <font>
      <sz val="9"/>
      <name val="맑은 고딕"/>
      <family val="3"/>
      <charset val="129"/>
    </font>
    <font>
      <sz val="11"/>
      <color theme="1"/>
      <name val="맑은 고딕"/>
      <family val="2"/>
      <scheme val="minor"/>
    </font>
    <font>
      <b/>
      <sz val="11"/>
      <color rgb="FFFFFFFF"/>
      <name val="맑은 고딕"/>
      <family val="3"/>
      <charset val="129"/>
    </font>
    <font>
      <i/>
      <sz val="8.5"/>
      <color rgb="FF5B6573"/>
      <name val="맑은 고딕"/>
      <family val="3"/>
      <charset val="129"/>
    </font>
    <font>
      <sz val="9.5"/>
      <color rgb="FF17365D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FFFDF2"/>
      </patternFill>
    </fill>
    <fill>
      <patternFill patternType="solid">
        <fgColor rgb="FFE2F0D9"/>
      </patternFill>
    </fill>
    <fill>
      <patternFill patternType="solid">
        <fgColor rgb="FFF3F6F9"/>
      </patternFill>
    </fill>
    <fill>
      <patternFill patternType="solid">
        <fgColor rgb="FF2F75B5"/>
      </patternFill>
    </fill>
  </fills>
  <borders count="5">
    <border>
      <left/>
      <right/>
      <top/>
      <bottom/>
      <diagonal/>
    </border>
    <border>
      <left style="thin">
        <color rgb="FFB7C3D0"/>
      </left>
      <right style="thin">
        <color rgb="FFB7C3D0"/>
      </right>
      <top style="thin">
        <color rgb="FFB7C3D0"/>
      </top>
      <bottom style="thin">
        <color rgb="FFB7C3D0"/>
      </bottom>
      <diagonal/>
    </border>
    <border>
      <left/>
      <right style="thin">
        <color rgb="FFB7C3D0"/>
      </right>
      <top style="thin">
        <color rgb="FFB7C3D0"/>
      </top>
      <bottom style="thin">
        <color rgb="FFB7C3D0"/>
      </bottom>
      <diagonal/>
    </border>
    <border>
      <left/>
      <right/>
      <top style="thin">
        <color rgb="FFB7C3D0"/>
      </top>
      <bottom style="thin">
        <color rgb="FFB7C3D0"/>
      </bottom>
      <diagonal/>
    </border>
    <border>
      <left style="thin">
        <color rgb="FFB7C3D0"/>
      </left>
      <right style="thin">
        <color rgb="FFB7C3D0"/>
      </right>
      <top style="medium">
        <color rgb="FF17365D"/>
      </top>
      <bottom style="medium">
        <color rgb="FF17365D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8" fillId="0" borderId="0" xfId="0" applyFont="1"/>
    <xf numFmtId="0" fontId="2" fillId="3" borderId="1" xfId="0" applyFont="1" applyFill="1" applyBorder="1" applyAlignment="1">
      <alignment horizontal="center" vertical="center"/>
    </xf>
    <xf numFmtId="176" fontId="2" fillId="5" borderId="1" xfId="0" applyNumberFormat="1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76" fontId="7" fillId="4" borderId="1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76" fontId="7" fillId="6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176" fontId="2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2" fillId="0" borderId="0" xfId="0" applyFont="1"/>
    <xf numFmtId="0" fontId="2" fillId="3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8" fillId="0" borderId="0" xfId="0" applyFont="1"/>
    <xf numFmtId="0" fontId="9" fillId="2" borderId="1" xfId="0" applyFont="1" applyFill="1" applyBorder="1" applyAlignment="1">
      <alignment horizontal="center"/>
    </xf>
    <xf numFmtId="0" fontId="0" fillId="0" borderId="1" xfId="0" applyBorder="1"/>
    <xf numFmtId="0" fontId="5" fillId="4" borderId="1" xfId="0" applyFont="1" applyFill="1" applyBorder="1" applyAlignment="1">
      <alignment horizontal="left" vertical="center"/>
    </xf>
    <xf numFmtId="0" fontId="8" fillId="0" borderId="1" xfId="0" applyFont="1" applyBorder="1"/>
    <xf numFmtId="0" fontId="3" fillId="6" borderId="1" xfId="0" applyFont="1" applyFill="1" applyBorder="1" applyAlignment="1">
      <alignment horizontal="center" vertical="center"/>
    </xf>
    <xf numFmtId="0" fontId="8" fillId="0" borderId="3" xfId="0" applyFont="1" applyBorder="1"/>
    <xf numFmtId="0" fontId="8" fillId="0" borderId="2" xfId="0" applyFont="1" applyBorder="1"/>
    <xf numFmtId="0" fontId="10" fillId="6" borderId="1" xfId="0" applyFont="1" applyFill="1" applyBorder="1" applyAlignment="1">
      <alignment vertical="center" wrapText="1"/>
    </xf>
    <xf numFmtId="0" fontId="0" fillId="0" borderId="0" xfId="0"/>
    <xf numFmtId="0" fontId="3" fillId="0" borderId="0" xfId="0" applyFont="1" applyAlignment="1">
      <alignment vertical="top" wrapText="1"/>
    </xf>
    <xf numFmtId="0" fontId="1" fillId="2" borderId="0" xfId="0" applyFont="1" applyFill="1" applyAlignment="1">
      <alignment horizontal="center" vertical="center"/>
    </xf>
  </cellXfs>
  <cellStyles count="1">
    <cellStyle name="표준" xfId="0" builtinId="0"/>
  </cellStyles>
  <dxfs count="4">
    <dxf>
      <fill>
        <patternFill patternType="solid">
          <fgColor rgb="FFFCE4D6"/>
        </patternFill>
      </fill>
    </dxf>
    <dxf>
      <fill>
        <patternFill patternType="solid">
          <fgColor rgb="FFFFF2CC"/>
        </patternFill>
      </fill>
    </dxf>
    <dxf>
      <fill>
        <patternFill patternType="solid">
          <fgColor rgb="FFF2F2F2"/>
        </patternFill>
      </fill>
    </dxf>
    <dxf>
      <fill>
        <patternFill patternType="solid">
          <fgColor rgb="FFFCE4D6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5"/>
  <sheetViews>
    <sheetView showGridLines="0" tabSelected="1" zoomScale="85" workbookViewId="0">
      <pane ySplit="9" topLeftCell="A18" activePane="bottomLeft" state="frozen"/>
      <selection pane="bottomLeft" activeCell="M17" sqref="M17"/>
    </sheetView>
  </sheetViews>
  <sheetFormatPr defaultRowHeight="16.5" x14ac:dyDescent="0.3"/>
  <cols>
    <col min="1" max="1" width="5" customWidth="1"/>
    <col min="2" max="2" width="12" customWidth="1"/>
    <col min="3" max="3" width="7" customWidth="1"/>
    <col min="4" max="4" width="11" customWidth="1"/>
    <col min="5" max="7" width="10" customWidth="1"/>
    <col min="8" max="11" width="12" customWidth="1"/>
    <col min="12" max="12" width="13" customWidth="1"/>
    <col min="13" max="14" width="25" customWidth="1"/>
  </cols>
  <sheetData>
    <row r="1" spans="1:14" ht="33.950000000000003" customHeight="1" x14ac:dyDescent="0.3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3.1" customHeight="1" x14ac:dyDescent="0.3">
      <c r="A3" s="2" t="s">
        <v>1</v>
      </c>
      <c r="B3" s="24" t="str">
        <f>설정!B5</f>
        <v>[직원명 입력]</v>
      </c>
      <c r="C3" s="25"/>
      <c r="D3" s="2" t="s">
        <v>2</v>
      </c>
      <c r="E3" s="24" t="str">
        <f>설정!B6</f>
        <v>[사번 입력]</v>
      </c>
      <c r="F3" s="25"/>
      <c r="G3" s="2" t="s">
        <v>3</v>
      </c>
      <c r="H3" s="24" t="str">
        <f>설정!B7</f>
        <v>[부서 입력]</v>
      </c>
      <c r="I3" s="25"/>
      <c r="J3" s="2" t="s">
        <v>4</v>
      </c>
      <c r="K3" s="24" t="str">
        <f>설정!B8</f>
        <v>[직위 입력]</v>
      </c>
      <c r="L3" s="25"/>
      <c r="M3" s="25"/>
      <c r="N3" s="1"/>
    </row>
    <row r="4" spans="1: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23.1" customHeight="1" x14ac:dyDescent="0.3">
      <c r="A5" s="2" t="s">
        <v>5</v>
      </c>
      <c r="B5" s="24" t="str">
        <f>TEXT(DATE(설정!B3,설정!B4,1),"yyyy년 m월")</f>
        <v>2026년 8월</v>
      </c>
      <c r="C5" s="25"/>
      <c r="D5" s="2" t="s">
        <v>6</v>
      </c>
      <c r="E5" s="24" t="str">
        <f>설정!B9</f>
        <v>[관리자명 입력]</v>
      </c>
      <c r="F5" s="25"/>
      <c r="G5" s="1"/>
      <c r="H5" s="2" t="s">
        <v>7</v>
      </c>
      <c r="I5" s="3">
        <f>SUM(H10:H40)</f>
        <v>0</v>
      </c>
      <c r="J5" s="1"/>
      <c r="K5" s="2" t="s">
        <v>8</v>
      </c>
      <c r="L5" s="3">
        <f>SUM(J10:J40)</f>
        <v>0</v>
      </c>
      <c r="M5" s="1"/>
      <c r="N5" s="1"/>
    </row>
    <row r="6" spans="1:14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21.95" customHeight="1" x14ac:dyDescent="0.3">
      <c r="A7" s="26" t="s">
        <v>9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8"/>
    </row>
    <row r="8" spans="1:14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33.950000000000003" customHeight="1" x14ac:dyDescent="0.3">
      <c r="A9" s="4" t="s">
        <v>10</v>
      </c>
      <c r="B9" s="4" t="s">
        <v>11</v>
      </c>
      <c r="C9" s="4" t="s">
        <v>12</v>
      </c>
      <c r="D9" s="4" t="s">
        <v>13</v>
      </c>
      <c r="E9" s="4" t="s">
        <v>14</v>
      </c>
      <c r="F9" s="4" t="s">
        <v>15</v>
      </c>
      <c r="G9" s="4" t="s">
        <v>16</v>
      </c>
      <c r="H9" s="4" t="s">
        <v>17</v>
      </c>
      <c r="I9" s="4" t="s">
        <v>18</v>
      </c>
      <c r="J9" s="4" t="s">
        <v>19</v>
      </c>
      <c r="K9" s="4" t="s">
        <v>20</v>
      </c>
      <c r="L9" s="4" t="s">
        <v>21</v>
      </c>
      <c r="M9" s="4" t="s">
        <v>22</v>
      </c>
      <c r="N9" s="4" t="s">
        <v>23</v>
      </c>
    </row>
    <row r="10" spans="1:14" ht="21.95" customHeight="1" x14ac:dyDescent="0.3">
      <c r="A10" s="5">
        <f t="shared" ref="A10:A40" si="0">IF(B10="","",ROW()-9)</f>
        <v>1</v>
      </c>
      <c r="B10" s="6">
        <f>IF(ROW()-9&gt;DAY(EOMONTH(DATE(설정!$B$3,설정!$B$4,1),0)),"",DATE(설정!$B$3,설정!$B$4,ROW()-9))</f>
        <v>46235</v>
      </c>
      <c r="C10" s="5" t="str">
        <f t="shared" ref="C10:C40" si="1">IF(B10="","",CHOOSE(WEEKDAY(B10),"일","월","화","수","목","금","토"))</f>
        <v>토</v>
      </c>
      <c r="D10" s="7"/>
      <c r="E10" s="8"/>
      <c r="F10" s="8"/>
      <c r="G10" s="9"/>
      <c r="H10" s="10" t="str">
        <f t="shared" ref="H10:H40" si="2">IF(OR(E10="",F10=""),"",MAX(0,MOD(F10-E10,1)-G10/1440))</f>
        <v/>
      </c>
      <c r="I10" s="10" t="str">
        <f t="shared" ref="I10:I40" si="3">IF(H10="","",MIN(H10,8/24))</f>
        <v/>
      </c>
      <c r="J10" s="10" t="str">
        <f t="shared" ref="J10:J40" si="4">IF(H10="","",MAX(0,H10-8/24))</f>
        <v/>
      </c>
      <c r="K10" s="8"/>
      <c r="L10" s="8"/>
      <c r="M10" s="7"/>
      <c r="N10" s="11"/>
    </row>
    <row r="11" spans="1:14" ht="21.95" customHeight="1" x14ac:dyDescent="0.3">
      <c r="A11" s="5">
        <f t="shared" si="0"/>
        <v>2</v>
      </c>
      <c r="B11" s="6">
        <f>IF(ROW()-9&gt;DAY(EOMONTH(DATE(설정!$B$3,설정!$B$4,1),0)),"",DATE(설정!$B$3,설정!$B$4,ROW()-9))</f>
        <v>46236</v>
      </c>
      <c r="C11" s="5" t="str">
        <f t="shared" si="1"/>
        <v>일</v>
      </c>
      <c r="D11" s="7"/>
      <c r="E11" s="8"/>
      <c r="F11" s="8"/>
      <c r="G11" s="9"/>
      <c r="H11" s="10" t="str">
        <f t="shared" si="2"/>
        <v/>
      </c>
      <c r="I11" s="10" t="str">
        <f t="shared" si="3"/>
        <v/>
      </c>
      <c r="J11" s="10" t="str">
        <f t="shared" si="4"/>
        <v/>
      </c>
      <c r="K11" s="8"/>
      <c r="L11" s="8"/>
      <c r="M11" s="7"/>
      <c r="N11" s="11"/>
    </row>
    <row r="12" spans="1:14" ht="21.95" customHeight="1" x14ac:dyDescent="0.3">
      <c r="A12" s="5">
        <f t="shared" si="0"/>
        <v>3</v>
      </c>
      <c r="B12" s="6">
        <f>IF(ROW()-9&gt;DAY(EOMONTH(DATE(설정!$B$3,설정!$B$4,1),0)),"",DATE(설정!$B$3,설정!$B$4,ROW()-9))</f>
        <v>46237</v>
      </c>
      <c r="C12" s="5" t="str">
        <f t="shared" si="1"/>
        <v>월</v>
      </c>
      <c r="D12" s="7"/>
      <c r="E12" s="8"/>
      <c r="F12" s="8"/>
      <c r="G12" s="9"/>
      <c r="H12" s="10" t="str">
        <f t="shared" si="2"/>
        <v/>
      </c>
      <c r="I12" s="10" t="str">
        <f t="shared" si="3"/>
        <v/>
      </c>
      <c r="J12" s="10" t="str">
        <f t="shared" si="4"/>
        <v/>
      </c>
      <c r="K12" s="8"/>
      <c r="L12" s="8"/>
      <c r="M12" s="7"/>
      <c r="N12" s="11"/>
    </row>
    <row r="13" spans="1:14" ht="21.95" customHeight="1" x14ac:dyDescent="0.3">
      <c r="A13" s="5">
        <f t="shared" si="0"/>
        <v>4</v>
      </c>
      <c r="B13" s="6">
        <f>IF(ROW()-9&gt;DAY(EOMONTH(DATE(설정!$B$3,설정!$B$4,1),0)),"",DATE(설정!$B$3,설정!$B$4,ROW()-9))</f>
        <v>46238</v>
      </c>
      <c r="C13" s="5" t="str">
        <f t="shared" si="1"/>
        <v>화</v>
      </c>
      <c r="D13" s="7"/>
      <c r="E13" s="8"/>
      <c r="F13" s="8"/>
      <c r="G13" s="9"/>
      <c r="H13" s="10" t="str">
        <f t="shared" si="2"/>
        <v/>
      </c>
      <c r="I13" s="10" t="str">
        <f t="shared" si="3"/>
        <v/>
      </c>
      <c r="J13" s="10" t="str">
        <f t="shared" si="4"/>
        <v/>
      </c>
      <c r="K13" s="8"/>
      <c r="L13" s="8"/>
      <c r="M13" s="7"/>
      <c r="N13" s="11"/>
    </row>
    <row r="14" spans="1:14" ht="21.95" customHeight="1" x14ac:dyDescent="0.3">
      <c r="A14" s="5">
        <f t="shared" si="0"/>
        <v>5</v>
      </c>
      <c r="B14" s="6">
        <f>IF(ROW()-9&gt;DAY(EOMONTH(DATE(설정!$B$3,설정!$B$4,1),0)),"",DATE(설정!$B$3,설정!$B$4,ROW()-9))</f>
        <v>46239</v>
      </c>
      <c r="C14" s="5" t="str">
        <f t="shared" si="1"/>
        <v>수</v>
      </c>
      <c r="D14" s="7"/>
      <c r="E14" s="8"/>
      <c r="F14" s="8"/>
      <c r="G14" s="9"/>
      <c r="H14" s="10" t="str">
        <f t="shared" si="2"/>
        <v/>
      </c>
      <c r="I14" s="10" t="str">
        <f t="shared" si="3"/>
        <v/>
      </c>
      <c r="J14" s="10" t="str">
        <f t="shared" si="4"/>
        <v/>
      </c>
      <c r="K14" s="8"/>
      <c r="L14" s="8"/>
      <c r="M14" s="7"/>
      <c r="N14" s="11"/>
    </row>
    <row r="15" spans="1:14" ht="21.95" customHeight="1" x14ac:dyDescent="0.3">
      <c r="A15" s="5">
        <f t="shared" si="0"/>
        <v>6</v>
      </c>
      <c r="B15" s="6">
        <f>IF(ROW()-9&gt;DAY(EOMONTH(DATE(설정!$B$3,설정!$B$4,1),0)),"",DATE(설정!$B$3,설정!$B$4,ROW()-9))</f>
        <v>46240</v>
      </c>
      <c r="C15" s="5" t="str">
        <f t="shared" si="1"/>
        <v>목</v>
      </c>
      <c r="D15" s="7"/>
      <c r="E15" s="8"/>
      <c r="F15" s="8"/>
      <c r="G15" s="9"/>
      <c r="H15" s="10" t="str">
        <f t="shared" si="2"/>
        <v/>
      </c>
      <c r="I15" s="10" t="str">
        <f t="shared" si="3"/>
        <v/>
      </c>
      <c r="J15" s="10" t="str">
        <f t="shared" si="4"/>
        <v/>
      </c>
      <c r="K15" s="8"/>
      <c r="L15" s="8"/>
      <c r="M15" s="7"/>
      <c r="N15" s="11"/>
    </row>
    <row r="16" spans="1:14" ht="21.95" customHeight="1" x14ac:dyDescent="0.3">
      <c r="A16" s="5">
        <f t="shared" si="0"/>
        <v>7</v>
      </c>
      <c r="B16" s="6">
        <f>IF(ROW()-9&gt;DAY(EOMONTH(DATE(설정!$B$3,설정!$B$4,1),0)),"",DATE(설정!$B$3,설정!$B$4,ROW()-9))</f>
        <v>46241</v>
      </c>
      <c r="C16" s="5" t="str">
        <f t="shared" si="1"/>
        <v>금</v>
      </c>
      <c r="D16" s="7"/>
      <c r="E16" s="8"/>
      <c r="F16" s="8"/>
      <c r="G16" s="9"/>
      <c r="H16" s="10" t="str">
        <f t="shared" si="2"/>
        <v/>
      </c>
      <c r="I16" s="10" t="str">
        <f t="shared" si="3"/>
        <v/>
      </c>
      <c r="J16" s="10" t="str">
        <f t="shared" si="4"/>
        <v/>
      </c>
      <c r="K16" s="8"/>
      <c r="L16" s="8"/>
      <c r="M16" s="7"/>
      <c r="N16" s="11"/>
    </row>
    <row r="17" spans="1:14" ht="21.95" customHeight="1" x14ac:dyDescent="0.3">
      <c r="A17" s="5">
        <f t="shared" si="0"/>
        <v>8</v>
      </c>
      <c r="B17" s="6">
        <f>IF(ROW()-9&gt;DAY(EOMONTH(DATE(설정!$B$3,설정!$B$4,1),0)),"",DATE(설정!$B$3,설정!$B$4,ROW()-9))</f>
        <v>46242</v>
      </c>
      <c r="C17" s="5" t="str">
        <f t="shared" si="1"/>
        <v>토</v>
      </c>
      <c r="D17" s="7"/>
      <c r="E17" s="8"/>
      <c r="F17" s="8"/>
      <c r="G17" s="9"/>
      <c r="H17" s="10" t="str">
        <f t="shared" si="2"/>
        <v/>
      </c>
      <c r="I17" s="10" t="str">
        <f t="shared" si="3"/>
        <v/>
      </c>
      <c r="J17" s="10" t="str">
        <f t="shared" si="4"/>
        <v/>
      </c>
      <c r="K17" s="8"/>
      <c r="L17" s="8"/>
      <c r="M17" s="7"/>
      <c r="N17" s="11"/>
    </row>
    <row r="18" spans="1:14" ht="21.95" customHeight="1" x14ac:dyDescent="0.3">
      <c r="A18" s="5">
        <f t="shared" si="0"/>
        <v>9</v>
      </c>
      <c r="B18" s="6">
        <f>IF(ROW()-9&gt;DAY(EOMONTH(DATE(설정!$B$3,설정!$B$4,1),0)),"",DATE(설정!$B$3,설정!$B$4,ROW()-9))</f>
        <v>46243</v>
      </c>
      <c r="C18" s="5" t="str">
        <f t="shared" si="1"/>
        <v>일</v>
      </c>
      <c r="D18" s="7"/>
      <c r="E18" s="8"/>
      <c r="F18" s="8"/>
      <c r="G18" s="9"/>
      <c r="H18" s="10" t="str">
        <f t="shared" si="2"/>
        <v/>
      </c>
      <c r="I18" s="10" t="str">
        <f t="shared" si="3"/>
        <v/>
      </c>
      <c r="J18" s="10" t="str">
        <f t="shared" si="4"/>
        <v/>
      </c>
      <c r="K18" s="8"/>
      <c r="L18" s="8"/>
      <c r="M18" s="7"/>
      <c r="N18" s="11"/>
    </row>
    <row r="19" spans="1:14" ht="21.95" customHeight="1" x14ac:dyDescent="0.3">
      <c r="A19" s="5">
        <f t="shared" si="0"/>
        <v>10</v>
      </c>
      <c r="B19" s="6">
        <f>IF(ROW()-9&gt;DAY(EOMONTH(DATE(설정!$B$3,설정!$B$4,1),0)),"",DATE(설정!$B$3,설정!$B$4,ROW()-9))</f>
        <v>46244</v>
      </c>
      <c r="C19" s="5" t="str">
        <f t="shared" si="1"/>
        <v>월</v>
      </c>
      <c r="D19" s="7"/>
      <c r="E19" s="8"/>
      <c r="F19" s="8"/>
      <c r="G19" s="9"/>
      <c r="H19" s="10" t="str">
        <f t="shared" si="2"/>
        <v/>
      </c>
      <c r="I19" s="10" t="str">
        <f t="shared" si="3"/>
        <v/>
      </c>
      <c r="J19" s="10" t="str">
        <f t="shared" si="4"/>
        <v/>
      </c>
      <c r="K19" s="8"/>
      <c r="L19" s="8"/>
      <c r="M19" s="7"/>
      <c r="N19" s="11"/>
    </row>
    <row r="20" spans="1:14" ht="21.95" customHeight="1" x14ac:dyDescent="0.3">
      <c r="A20" s="5">
        <f t="shared" si="0"/>
        <v>11</v>
      </c>
      <c r="B20" s="6">
        <f>IF(ROW()-9&gt;DAY(EOMONTH(DATE(설정!$B$3,설정!$B$4,1),0)),"",DATE(설정!$B$3,설정!$B$4,ROW()-9))</f>
        <v>46245</v>
      </c>
      <c r="C20" s="5" t="str">
        <f t="shared" si="1"/>
        <v>화</v>
      </c>
      <c r="D20" s="7"/>
      <c r="E20" s="8"/>
      <c r="F20" s="8"/>
      <c r="G20" s="9"/>
      <c r="H20" s="10" t="str">
        <f t="shared" si="2"/>
        <v/>
      </c>
      <c r="I20" s="10" t="str">
        <f t="shared" si="3"/>
        <v/>
      </c>
      <c r="J20" s="10" t="str">
        <f t="shared" si="4"/>
        <v/>
      </c>
      <c r="K20" s="8"/>
      <c r="L20" s="8"/>
      <c r="M20" s="7"/>
      <c r="N20" s="11"/>
    </row>
    <row r="21" spans="1:14" ht="21.95" customHeight="1" x14ac:dyDescent="0.3">
      <c r="A21" s="5">
        <f t="shared" si="0"/>
        <v>12</v>
      </c>
      <c r="B21" s="6">
        <f>IF(ROW()-9&gt;DAY(EOMONTH(DATE(설정!$B$3,설정!$B$4,1),0)),"",DATE(설정!$B$3,설정!$B$4,ROW()-9))</f>
        <v>46246</v>
      </c>
      <c r="C21" s="5" t="str">
        <f t="shared" si="1"/>
        <v>수</v>
      </c>
      <c r="D21" s="7"/>
      <c r="E21" s="8"/>
      <c r="F21" s="8"/>
      <c r="G21" s="9"/>
      <c r="H21" s="10" t="str">
        <f t="shared" si="2"/>
        <v/>
      </c>
      <c r="I21" s="10" t="str">
        <f t="shared" si="3"/>
        <v/>
      </c>
      <c r="J21" s="10" t="str">
        <f t="shared" si="4"/>
        <v/>
      </c>
      <c r="K21" s="8"/>
      <c r="L21" s="8"/>
      <c r="M21" s="7"/>
      <c r="N21" s="11"/>
    </row>
    <row r="22" spans="1:14" ht="21.95" customHeight="1" x14ac:dyDescent="0.3">
      <c r="A22" s="5">
        <f t="shared" si="0"/>
        <v>13</v>
      </c>
      <c r="B22" s="6">
        <f>IF(ROW()-9&gt;DAY(EOMONTH(DATE(설정!$B$3,설정!$B$4,1),0)),"",DATE(설정!$B$3,설정!$B$4,ROW()-9))</f>
        <v>46247</v>
      </c>
      <c r="C22" s="5" t="str">
        <f t="shared" si="1"/>
        <v>목</v>
      </c>
      <c r="D22" s="7"/>
      <c r="E22" s="8"/>
      <c r="F22" s="8"/>
      <c r="G22" s="9"/>
      <c r="H22" s="10" t="str">
        <f t="shared" si="2"/>
        <v/>
      </c>
      <c r="I22" s="10" t="str">
        <f t="shared" si="3"/>
        <v/>
      </c>
      <c r="J22" s="10" t="str">
        <f t="shared" si="4"/>
        <v/>
      </c>
      <c r="K22" s="8"/>
      <c r="L22" s="8"/>
      <c r="M22" s="7"/>
      <c r="N22" s="11"/>
    </row>
    <row r="23" spans="1:14" ht="21.95" customHeight="1" x14ac:dyDescent="0.3">
      <c r="A23" s="5">
        <f t="shared" si="0"/>
        <v>14</v>
      </c>
      <c r="B23" s="6">
        <f>IF(ROW()-9&gt;DAY(EOMONTH(DATE(설정!$B$3,설정!$B$4,1),0)),"",DATE(설정!$B$3,설정!$B$4,ROW()-9))</f>
        <v>46248</v>
      </c>
      <c r="C23" s="5" t="str">
        <f t="shared" si="1"/>
        <v>금</v>
      </c>
      <c r="D23" s="7"/>
      <c r="E23" s="8"/>
      <c r="F23" s="8"/>
      <c r="G23" s="9"/>
      <c r="H23" s="10" t="str">
        <f t="shared" si="2"/>
        <v/>
      </c>
      <c r="I23" s="10" t="str">
        <f t="shared" si="3"/>
        <v/>
      </c>
      <c r="J23" s="10" t="str">
        <f t="shared" si="4"/>
        <v/>
      </c>
      <c r="K23" s="8"/>
      <c r="L23" s="8"/>
      <c r="M23" s="7"/>
      <c r="N23" s="11"/>
    </row>
    <row r="24" spans="1:14" ht="21.95" customHeight="1" x14ac:dyDescent="0.3">
      <c r="A24" s="5">
        <f t="shared" si="0"/>
        <v>15</v>
      </c>
      <c r="B24" s="6">
        <f>IF(ROW()-9&gt;DAY(EOMONTH(DATE(설정!$B$3,설정!$B$4,1),0)),"",DATE(설정!$B$3,설정!$B$4,ROW()-9))</f>
        <v>46249</v>
      </c>
      <c r="C24" s="5" t="str">
        <f t="shared" si="1"/>
        <v>토</v>
      </c>
      <c r="D24" s="7"/>
      <c r="E24" s="8"/>
      <c r="F24" s="8"/>
      <c r="G24" s="9"/>
      <c r="H24" s="10" t="str">
        <f t="shared" si="2"/>
        <v/>
      </c>
      <c r="I24" s="10" t="str">
        <f t="shared" si="3"/>
        <v/>
      </c>
      <c r="J24" s="10" t="str">
        <f t="shared" si="4"/>
        <v/>
      </c>
      <c r="K24" s="8"/>
      <c r="L24" s="8"/>
      <c r="M24" s="7"/>
      <c r="N24" s="11"/>
    </row>
    <row r="25" spans="1:14" ht="21.95" customHeight="1" x14ac:dyDescent="0.3">
      <c r="A25" s="5">
        <f t="shared" si="0"/>
        <v>16</v>
      </c>
      <c r="B25" s="6">
        <f>IF(ROW()-9&gt;DAY(EOMONTH(DATE(설정!$B$3,설정!$B$4,1),0)),"",DATE(설정!$B$3,설정!$B$4,ROW()-9))</f>
        <v>46250</v>
      </c>
      <c r="C25" s="5" t="str">
        <f t="shared" si="1"/>
        <v>일</v>
      </c>
      <c r="D25" s="7"/>
      <c r="E25" s="8"/>
      <c r="F25" s="8"/>
      <c r="G25" s="9"/>
      <c r="H25" s="10" t="str">
        <f t="shared" si="2"/>
        <v/>
      </c>
      <c r="I25" s="10" t="str">
        <f t="shared" si="3"/>
        <v/>
      </c>
      <c r="J25" s="10" t="str">
        <f t="shared" si="4"/>
        <v/>
      </c>
      <c r="K25" s="8"/>
      <c r="L25" s="8"/>
      <c r="M25" s="7"/>
      <c r="N25" s="11"/>
    </row>
    <row r="26" spans="1:14" ht="21.95" customHeight="1" x14ac:dyDescent="0.3">
      <c r="A26" s="5">
        <f t="shared" si="0"/>
        <v>17</v>
      </c>
      <c r="B26" s="6">
        <f>IF(ROW()-9&gt;DAY(EOMONTH(DATE(설정!$B$3,설정!$B$4,1),0)),"",DATE(설정!$B$3,설정!$B$4,ROW()-9))</f>
        <v>46251</v>
      </c>
      <c r="C26" s="5" t="str">
        <f t="shared" si="1"/>
        <v>월</v>
      </c>
      <c r="D26" s="7"/>
      <c r="E26" s="8"/>
      <c r="F26" s="8"/>
      <c r="G26" s="9"/>
      <c r="H26" s="10" t="str">
        <f t="shared" si="2"/>
        <v/>
      </c>
      <c r="I26" s="10" t="str">
        <f t="shared" si="3"/>
        <v/>
      </c>
      <c r="J26" s="10" t="str">
        <f t="shared" si="4"/>
        <v/>
      </c>
      <c r="K26" s="8"/>
      <c r="L26" s="8"/>
      <c r="M26" s="7"/>
      <c r="N26" s="11"/>
    </row>
    <row r="27" spans="1:14" ht="21.95" customHeight="1" x14ac:dyDescent="0.3">
      <c r="A27" s="5">
        <f t="shared" si="0"/>
        <v>18</v>
      </c>
      <c r="B27" s="6">
        <f>IF(ROW()-9&gt;DAY(EOMONTH(DATE(설정!$B$3,설정!$B$4,1),0)),"",DATE(설정!$B$3,설정!$B$4,ROW()-9))</f>
        <v>46252</v>
      </c>
      <c r="C27" s="5" t="str">
        <f t="shared" si="1"/>
        <v>화</v>
      </c>
      <c r="D27" s="7"/>
      <c r="E27" s="8"/>
      <c r="F27" s="8"/>
      <c r="G27" s="9"/>
      <c r="H27" s="10" t="str">
        <f t="shared" si="2"/>
        <v/>
      </c>
      <c r="I27" s="10" t="str">
        <f t="shared" si="3"/>
        <v/>
      </c>
      <c r="J27" s="10" t="str">
        <f t="shared" si="4"/>
        <v/>
      </c>
      <c r="K27" s="8"/>
      <c r="L27" s="8"/>
      <c r="M27" s="7"/>
      <c r="N27" s="11"/>
    </row>
    <row r="28" spans="1:14" ht="21.95" customHeight="1" x14ac:dyDescent="0.3">
      <c r="A28" s="5">
        <f t="shared" si="0"/>
        <v>19</v>
      </c>
      <c r="B28" s="6">
        <f>IF(ROW()-9&gt;DAY(EOMONTH(DATE(설정!$B$3,설정!$B$4,1),0)),"",DATE(설정!$B$3,설정!$B$4,ROW()-9))</f>
        <v>46253</v>
      </c>
      <c r="C28" s="5" t="str">
        <f t="shared" si="1"/>
        <v>수</v>
      </c>
      <c r="D28" s="7"/>
      <c r="E28" s="8"/>
      <c r="F28" s="8"/>
      <c r="G28" s="9"/>
      <c r="H28" s="10" t="str">
        <f t="shared" si="2"/>
        <v/>
      </c>
      <c r="I28" s="10" t="str">
        <f t="shared" si="3"/>
        <v/>
      </c>
      <c r="J28" s="10" t="str">
        <f t="shared" si="4"/>
        <v/>
      </c>
      <c r="K28" s="8"/>
      <c r="L28" s="8"/>
      <c r="M28" s="7"/>
      <c r="N28" s="11"/>
    </row>
    <row r="29" spans="1:14" ht="21.95" customHeight="1" x14ac:dyDescent="0.3">
      <c r="A29" s="5">
        <f t="shared" si="0"/>
        <v>20</v>
      </c>
      <c r="B29" s="6">
        <f>IF(ROW()-9&gt;DAY(EOMONTH(DATE(설정!$B$3,설정!$B$4,1),0)),"",DATE(설정!$B$3,설정!$B$4,ROW()-9))</f>
        <v>46254</v>
      </c>
      <c r="C29" s="5" t="str">
        <f t="shared" si="1"/>
        <v>목</v>
      </c>
      <c r="D29" s="7"/>
      <c r="E29" s="8"/>
      <c r="F29" s="8"/>
      <c r="G29" s="9"/>
      <c r="H29" s="10" t="str">
        <f t="shared" si="2"/>
        <v/>
      </c>
      <c r="I29" s="10" t="str">
        <f t="shared" si="3"/>
        <v/>
      </c>
      <c r="J29" s="10" t="str">
        <f t="shared" si="4"/>
        <v/>
      </c>
      <c r="K29" s="8"/>
      <c r="L29" s="8"/>
      <c r="M29" s="7"/>
      <c r="N29" s="11"/>
    </row>
    <row r="30" spans="1:14" ht="21.95" customHeight="1" x14ac:dyDescent="0.3">
      <c r="A30" s="5">
        <f t="shared" si="0"/>
        <v>21</v>
      </c>
      <c r="B30" s="6">
        <f>IF(ROW()-9&gt;DAY(EOMONTH(DATE(설정!$B$3,설정!$B$4,1),0)),"",DATE(설정!$B$3,설정!$B$4,ROW()-9))</f>
        <v>46255</v>
      </c>
      <c r="C30" s="5" t="str">
        <f t="shared" si="1"/>
        <v>금</v>
      </c>
      <c r="D30" s="7"/>
      <c r="E30" s="8"/>
      <c r="F30" s="8"/>
      <c r="G30" s="9"/>
      <c r="H30" s="10" t="str">
        <f t="shared" si="2"/>
        <v/>
      </c>
      <c r="I30" s="10" t="str">
        <f t="shared" si="3"/>
        <v/>
      </c>
      <c r="J30" s="10" t="str">
        <f t="shared" si="4"/>
        <v/>
      </c>
      <c r="K30" s="8"/>
      <c r="L30" s="8"/>
      <c r="M30" s="7"/>
      <c r="N30" s="11"/>
    </row>
    <row r="31" spans="1:14" ht="21.95" customHeight="1" x14ac:dyDescent="0.3">
      <c r="A31" s="5">
        <f t="shared" si="0"/>
        <v>22</v>
      </c>
      <c r="B31" s="6">
        <f>IF(ROW()-9&gt;DAY(EOMONTH(DATE(설정!$B$3,설정!$B$4,1),0)),"",DATE(설정!$B$3,설정!$B$4,ROW()-9))</f>
        <v>46256</v>
      </c>
      <c r="C31" s="5" t="str">
        <f t="shared" si="1"/>
        <v>토</v>
      </c>
      <c r="D31" s="7"/>
      <c r="E31" s="8"/>
      <c r="F31" s="8"/>
      <c r="G31" s="9"/>
      <c r="H31" s="10" t="str">
        <f t="shared" si="2"/>
        <v/>
      </c>
      <c r="I31" s="10" t="str">
        <f t="shared" si="3"/>
        <v/>
      </c>
      <c r="J31" s="10" t="str">
        <f t="shared" si="4"/>
        <v/>
      </c>
      <c r="K31" s="8"/>
      <c r="L31" s="8"/>
      <c r="M31" s="7"/>
      <c r="N31" s="11"/>
    </row>
    <row r="32" spans="1:14" ht="21.95" customHeight="1" x14ac:dyDescent="0.3">
      <c r="A32" s="5">
        <f t="shared" si="0"/>
        <v>23</v>
      </c>
      <c r="B32" s="6">
        <f>IF(ROW()-9&gt;DAY(EOMONTH(DATE(설정!$B$3,설정!$B$4,1),0)),"",DATE(설정!$B$3,설정!$B$4,ROW()-9))</f>
        <v>46257</v>
      </c>
      <c r="C32" s="5" t="str">
        <f t="shared" si="1"/>
        <v>일</v>
      </c>
      <c r="D32" s="7"/>
      <c r="E32" s="8"/>
      <c r="F32" s="8"/>
      <c r="G32" s="9"/>
      <c r="H32" s="10" t="str">
        <f t="shared" si="2"/>
        <v/>
      </c>
      <c r="I32" s="10" t="str">
        <f t="shared" si="3"/>
        <v/>
      </c>
      <c r="J32" s="10" t="str">
        <f t="shared" si="4"/>
        <v/>
      </c>
      <c r="K32" s="8"/>
      <c r="L32" s="8"/>
      <c r="M32" s="7"/>
      <c r="N32" s="11"/>
    </row>
    <row r="33" spans="1:14" ht="21.95" customHeight="1" x14ac:dyDescent="0.3">
      <c r="A33" s="5">
        <f t="shared" si="0"/>
        <v>24</v>
      </c>
      <c r="B33" s="6">
        <f>IF(ROW()-9&gt;DAY(EOMONTH(DATE(설정!$B$3,설정!$B$4,1),0)),"",DATE(설정!$B$3,설정!$B$4,ROW()-9))</f>
        <v>46258</v>
      </c>
      <c r="C33" s="5" t="str">
        <f t="shared" si="1"/>
        <v>월</v>
      </c>
      <c r="D33" s="7"/>
      <c r="E33" s="8"/>
      <c r="F33" s="8"/>
      <c r="G33" s="9"/>
      <c r="H33" s="10" t="str">
        <f t="shared" si="2"/>
        <v/>
      </c>
      <c r="I33" s="10" t="str">
        <f t="shared" si="3"/>
        <v/>
      </c>
      <c r="J33" s="10" t="str">
        <f t="shared" si="4"/>
        <v/>
      </c>
      <c r="K33" s="8"/>
      <c r="L33" s="8"/>
      <c r="M33" s="7"/>
      <c r="N33" s="11"/>
    </row>
    <row r="34" spans="1:14" ht="21.95" customHeight="1" x14ac:dyDescent="0.3">
      <c r="A34" s="5">
        <f t="shared" si="0"/>
        <v>25</v>
      </c>
      <c r="B34" s="6">
        <f>IF(ROW()-9&gt;DAY(EOMONTH(DATE(설정!$B$3,설정!$B$4,1),0)),"",DATE(설정!$B$3,설정!$B$4,ROW()-9))</f>
        <v>46259</v>
      </c>
      <c r="C34" s="5" t="str">
        <f t="shared" si="1"/>
        <v>화</v>
      </c>
      <c r="D34" s="7"/>
      <c r="E34" s="8"/>
      <c r="F34" s="8"/>
      <c r="G34" s="9"/>
      <c r="H34" s="10" t="str">
        <f t="shared" si="2"/>
        <v/>
      </c>
      <c r="I34" s="10" t="str">
        <f t="shared" si="3"/>
        <v/>
      </c>
      <c r="J34" s="10" t="str">
        <f t="shared" si="4"/>
        <v/>
      </c>
      <c r="K34" s="8"/>
      <c r="L34" s="8"/>
      <c r="M34" s="7"/>
      <c r="N34" s="11"/>
    </row>
    <row r="35" spans="1:14" ht="21.95" customHeight="1" x14ac:dyDescent="0.3">
      <c r="A35" s="5">
        <f t="shared" si="0"/>
        <v>26</v>
      </c>
      <c r="B35" s="6">
        <f>IF(ROW()-9&gt;DAY(EOMONTH(DATE(설정!$B$3,설정!$B$4,1),0)),"",DATE(설정!$B$3,설정!$B$4,ROW()-9))</f>
        <v>46260</v>
      </c>
      <c r="C35" s="5" t="str">
        <f t="shared" si="1"/>
        <v>수</v>
      </c>
      <c r="D35" s="7"/>
      <c r="E35" s="8"/>
      <c r="F35" s="8"/>
      <c r="G35" s="9"/>
      <c r="H35" s="10" t="str">
        <f t="shared" si="2"/>
        <v/>
      </c>
      <c r="I35" s="10" t="str">
        <f t="shared" si="3"/>
        <v/>
      </c>
      <c r="J35" s="10" t="str">
        <f t="shared" si="4"/>
        <v/>
      </c>
      <c r="K35" s="8"/>
      <c r="L35" s="8"/>
      <c r="M35" s="7"/>
      <c r="N35" s="11"/>
    </row>
    <row r="36" spans="1:14" ht="21.95" customHeight="1" x14ac:dyDescent="0.3">
      <c r="A36" s="5">
        <f t="shared" si="0"/>
        <v>27</v>
      </c>
      <c r="B36" s="6">
        <f>IF(ROW()-9&gt;DAY(EOMONTH(DATE(설정!$B$3,설정!$B$4,1),0)),"",DATE(설정!$B$3,설정!$B$4,ROW()-9))</f>
        <v>46261</v>
      </c>
      <c r="C36" s="5" t="str">
        <f t="shared" si="1"/>
        <v>목</v>
      </c>
      <c r="D36" s="7"/>
      <c r="E36" s="8"/>
      <c r="F36" s="8"/>
      <c r="G36" s="9"/>
      <c r="H36" s="10" t="str">
        <f t="shared" si="2"/>
        <v/>
      </c>
      <c r="I36" s="10" t="str">
        <f t="shared" si="3"/>
        <v/>
      </c>
      <c r="J36" s="10" t="str">
        <f t="shared" si="4"/>
        <v/>
      </c>
      <c r="K36" s="8"/>
      <c r="L36" s="8"/>
      <c r="M36" s="7"/>
      <c r="N36" s="11"/>
    </row>
    <row r="37" spans="1:14" ht="21.95" customHeight="1" x14ac:dyDescent="0.3">
      <c r="A37" s="5">
        <f t="shared" si="0"/>
        <v>28</v>
      </c>
      <c r="B37" s="6">
        <f>IF(ROW()-9&gt;DAY(EOMONTH(DATE(설정!$B$3,설정!$B$4,1),0)),"",DATE(설정!$B$3,설정!$B$4,ROW()-9))</f>
        <v>46262</v>
      </c>
      <c r="C37" s="5" t="str">
        <f t="shared" si="1"/>
        <v>금</v>
      </c>
      <c r="D37" s="7"/>
      <c r="E37" s="8"/>
      <c r="F37" s="8"/>
      <c r="G37" s="9"/>
      <c r="H37" s="10" t="str">
        <f t="shared" si="2"/>
        <v/>
      </c>
      <c r="I37" s="10" t="str">
        <f t="shared" si="3"/>
        <v/>
      </c>
      <c r="J37" s="10" t="str">
        <f t="shared" si="4"/>
        <v/>
      </c>
      <c r="K37" s="8"/>
      <c r="L37" s="8"/>
      <c r="M37" s="7"/>
      <c r="N37" s="11"/>
    </row>
    <row r="38" spans="1:14" ht="21.95" customHeight="1" x14ac:dyDescent="0.3">
      <c r="A38" s="5">
        <f t="shared" si="0"/>
        <v>29</v>
      </c>
      <c r="B38" s="6">
        <f>IF(ROW()-9&gt;DAY(EOMONTH(DATE(설정!$B$3,설정!$B$4,1),0)),"",DATE(설정!$B$3,설정!$B$4,ROW()-9))</f>
        <v>46263</v>
      </c>
      <c r="C38" s="5" t="str">
        <f t="shared" si="1"/>
        <v>토</v>
      </c>
      <c r="D38" s="7"/>
      <c r="E38" s="8"/>
      <c r="F38" s="8"/>
      <c r="G38" s="9"/>
      <c r="H38" s="10" t="str">
        <f t="shared" si="2"/>
        <v/>
      </c>
      <c r="I38" s="10" t="str">
        <f t="shared" si="3"/>
        <v/>
      </c>
      <c r="J38" s="10" t="str">
        <f t="shared" si="4"/>
        <v/>
      </c>
      <c r="K38" s="8"/>
      <c r="L38" s="8"/>
      <c r="M38" s="7"/>
      <c r="N38" s="11"/>
    </row>
    <row r="39" spans="1:14" ht="21.95" customHeight="1" x14ac:dyDescent="0.3">
      <c r="A39" s="5">
        <f t="shared" si="0"/>
        <v>30</v>
      </c>
      <c r="B39" s="6">
        <f>IF(ROW()-9&gt;DAY(EOMONTH(DATE(설정!$B$3,설정!$B$4,1),0)),"",DATE(설정!$B$3,설정!$B$4,ROW()-9))</f>
        <v>46264</v>
      </c>
      <c r="C39" s="5" t="str">
        <f t="shared" si="1"/>
        <v>일</v>
      </c>
      <c r="D39" s="7"/>
      <c r="E39" s="8"/>
      <c r="F39" s="8"/>
      <c r="G39" s="9"/>
      <c r="H39" s="10" t="str">
        <f t="shared" si="2"/>
        <v/>
      </c>
      <c r="I39" s="10" t="str">
        <f t="shared" si="3"/>
        <v/>
      </c>
      <c r="J39" s="10" t="str">
        <f t="shared" si="4"/>
        <v/>
      </c>
      <c r="K39" s="8"/>
      <c r="L39" s="8"/>
      <c r="M39" s="7"/>
      <c r="N39" s="11"/>
    </row>
    <row r="40" spans="1:14" ht="21.95" customHeight="1" x14ac:dyDescent="0.3">
      <c r="A40" s="5">
        <f t="shared" si="0"/>
        <v>31</v>
      </c>
      <c r="B40" s="6">
        <f>IF(ROW()-9&gt;DAY(EOMONTH(DATE(설정!$B$3,설정!$B$4,1),0)),"",DATE(설정!$B$3,설정!$B$4,ROW()-9))</f>
        <v>46265</v>
      </c>
      <c r="C40" s="5" t="str">
        <f t="shared" si="1"/>
        <v>월</v>
      </c>
      <c r="D40" s="7"/>
      <c r="E40" s="8"/>
      <c r="F40" s="8"/>
      <c r="G40" s="9"/>
      <c r="H40" s="10" t="str">
        <f t="shared" si="2"/>
        <v/>
      </c>
      <c r="I40" s="10" t="str">
        <f t="shared" si="3"/>
        <v/>
      </c>
      <c r="J40" s="10" t="str">
        <f t="shared" si="4"/>
        <v/>
      </c>
      <c r="K40" s="8"/>
      <c r="L40" s="8"/>
      <c r="M40" s="7"/>
      <c r="N40" s="11"/>
    </row>
    <row r="43" spans="1:14" x14ac:dyDescent="0.3">
      <c r="A43" s="22" t="s">
        <v>24</v>
      </c>
      <c r="B43" s="23"/>
      <c r="C43" s="12" t="s">
        <v>25</v>
      </c>
      <c r="D43" s="13">
        <f>COUNTIF(D10:D40,"근무")+COUNTIF(D10:D40,"재택")+COUNTIF(D10:D40,"휴일근무")</f>
        <v>0</v>
      </c>
      <c r="E43" s="12" t="s">
        <v>26</v>
      </c>
      <c r="F43" s="13">
        <f>COUNTIF(M10:M40,"연차")+COUNTIF(M10:M40,"반차")</f>
        <v>0</v>
      </c>
      <c r="G43" s="12" t="s">
        <v>7</v>
      </c>
      <c r="H43" s="14">
        <f>SUM(H10:H40)</f>
        <v>0</v>
      </c>
      <c r="I43" s="12" t="s">
        <v>27</v>
      </c>
      <c r="J43" s="14">
        <f>SUM(I10:I40)</f>
        <v>0</v>
      </c>
      <c r="K43" s="12" t="s">
        <v>8</v>
      </c>
      <c r="L43" s="14">
        <f>SUM(J10:J40)</f>
        <v>0</v>
      </c>
      <c r="M43" s="12" t="s">
        <v>28</v>
      </c>
      <c r="N43" s="14">
        <f>SUM(K10:K40)+SUM(L10:L40)</f>
        <v>0</v>
      </c>
    </row>
    <row r="45" spans="1:14" ht="30" customHeight="1" x14ac:dyDescent="0.3">
      <c r="A45" s="29" t="s">
        <v>29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</row>
  </sheetData>
  <autoFilter ref="A9:N40" xr:uid="{00000000-0009-0000-0000-000000000000}"/>
  <mergeCells count="10">
    <mergeCell ref="A45:N45"/>
    <mergeCell ref="E3:F3"/>
    <mergeCell ref="H3:I3"/>
    <mergeCell ref="A1:N1"/>
    <mergeCell ref="A43:B43"/>
    <mergeCell ref="B3:C3"/>
    <mergeCell ref="B5:C5"/>
    <mergeCell ref="A7:N7"/>
    <mergeCell ref="E5:F5"/>
    <mergeCell ref="K3:M3"/>
  </mergeCells>
  <phoneticPr fontId="12" type="noConversion"/>
  <conditionalFormatting sqref="A10:N40">
    <cfRule type="expression" dxfId="3" priority="1">
      <formula>AND($B10&lt;&gt;"",WEEKDAY($B10,2)&gt;5)</formula>
    </cfRule>
    <cfRule type="expression" dxfId="2" priority="2">
      <formula>$B10=""</formula>
    </cfRule>
  </conditionalFormatting>
  <conditionalFormatting sqref="M10:M40">
    <cfRule type="expression" dxfId="1" priority="3">
      <formula>OR($M10="연차",$M10="반차",$M10="병가",$M10="경조",$M10="무급휴가")</formula>
    </cfRule>
    <cfRule type="expression" dxfId="0" priority="4">
      <formula>$M10="결근"</formula>
    </cfRule>
  </conditionalFormatting>
  <dataValidations count="3">
    <dataValidation type="list" allowBlank="1" sqref="D10:D40" xr:uid="{00000000-0002-0000-0000-000000000000}">
      <formula1>"근무,재택,휴일근무,휴가,반차,병가,결근,기타"</formula1>
    </dataValidation>
    <dataValidation type="list" allowBlank="1" sqref="M10:M40" xr:uid="{00000000-0002-0000-0000-000001000000}">
      <formula1>"연차,반차,병가,경조,무급휴가,결근,기타"</formula1>
    </dataValidation>
    <dataValidation type="whole" allowBlank="1" sqref="G10:G40" xr:uid="{00000000-0002-0000-0000-000002000000}">
      <formula1>0</formula1>
      <formula2>480</formula2>
    </dataValidation>
  </dataValidations>
  <pageMargins left="0.2" right="0.2" top="0.3" bottom="0.3" header="0.1" footer="0.1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"/>
  <sheetViews>
    <sheetView showGridLines="0" workbookViewId="0"/>
  </sheetViews>
  <sheetFormatPr defaultRowHeight="16.5" x14ac:dyDescent="0.3"/>
  <cols>
    <col min="1" max="1" width="24" customWidth="1"/>
    <col min="2" max="2" width="20" customWidth="1"/>
  </cols>
  <sheetData>
    <row r="1" spans="1:2" ht="27.95" customHeight="1" x14ac:dyDescent="0.3">
      <c r="A1" s="32" t="s">
        <v>30</v>
      </c>
      <c r="B1" s="30"/>
    </row>
    <row r="3" spans="1:2" ht="21.95" customHeight="1" x14ac:dyDescent="0.3">
      <c r="A3" s="15" t="s">
        <v>31</v>
      </c>
      <c r="B3" s="16">
        <v>2026</v>
      </c>
    </row>
    <row r="4" spans="1:2" ht="21.95" customHeight="1" x14ac:dyDescent="0.3">
      <c r="A4" s="15" t="s">
        <v>32</v>
      </c>
      <c r="B4" s="16">
        <v>8</v>
      </c>
    </row>
    <row r="5" spans="1:2" ht="21.95" customHeight="1" x14ac:dyDescent="0.3">
      <c r="A5" s="15" t="s">
        <v>1</v>
      </c>
      <c r="B5" s="16" t="s">
        <v>33</v>
      </c>
    </row>
    <row r="6" spans="1:2" ht="21.95" customHeight="1" x14ac:dyDescent="0.3">
      <c r="A6" s="15" t="s">
        <v>2</v>
      </c>
      <c r="B6" s="16" t="s">
        <v>34</v>
      </c>
    </row>
    <row r="7" spans="1:2" ht="21.95" customHeight="1" x14ac:dyDescent="0.3">
      <c r="A7" s="15" t="s">
        <v>3</v>
      </c>
      <c r="B7" s="16" t="s">
        <v>35</v>
      </c>
    </row>
    <row r="8" spans="1:2" ht="21.95" customHeight="1" x14ac:dyDescent="0.3">
      <c r="A8" s="15" t="s">
        <v>4</v>
      </c>
      <c r="B8" s="16" t="s">
        <v>36</v>
      </c>
    </row>
    <row r="9" spans="1:2" ht="21.95" customHeight="1" x14ac:dyDescent="0.3">
      <c r="A9" s="15" t="s">
        <v>6</v>
      </c>
      <c r="B9" s="16" t="s">
        <v>37</v>
      </c>
    </row>
    <row r="12" spans="1:2" x14ac:dyDescent="0.3">
      <c r="A12" s="17" t="s">
        <v>38</v>
      </c>
    </row>
    <row r="13" spans="1:2" ht="39.950000000000003" customHeight="1" x14ac:dyDescent="0.3">
      <c r="A13" s="31" t="s">
        <v>39</v>
      </c>
      <c r="B13" s="30"/>
    </row>
  </sheetData>
  <mergeCells count="2">
    <mergeCell ref="A13:B13"/>
    <mergeCell ref="A1:B1"/>
  </mergeCells>
  <phoneticPr fontId="1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"/>
  <sheetViews>
    <sheetView showGridLines="0" workbookViewId="0"/>
  </sheetViews>
  <sheetFormatPr defaultRowHeight="16.5" x14ac:dyDescent="0.3"/>
  <cols>
    <col min="1" max="1" width="24" customWidth="1"/>
    <col min="2" max="2" width="95" customWidth="1"/>
  </cols>
  <sheetData>
    <row r="1" spans="1:2" ht="27.95" customHeight="1" x14ac:dyDescent="0.3">
      <c r="A1" s="32" t="s">
        <v>40</v>
      </c>
      <c r="B1" s="30"/>
    </row>
    <row r="3" spans="1:2" ht="42" customHeight="1" x14ac:dyDescent="0.3">
      <c r="A3" s="18" t="s">
        <v>41</v>
      </c>
      <c r="B3" s="19" t="s">
        <v>42</v>
      </c>
    </row>
    <row r="4" spans="1:2" ht="42" customHeight="1" x14ac:dyDescent="0.3">
      <c r="A4" s="18" t="s">
        <v>43</v>
      </c>
      <c r="B4" s="19" t="s">
        <v>44</v>
      </c>
    </row>
    <row r="5" spans="1:2" ht="42" customHeight="1" x14ac:dyDescent="0.3">
      <c r="A5" s="18" t="s">
        <v>45</v>
      </c>
      <c r="B5" s="19" t="s">
        <v>46</v>
      </c>
    </row>
    <row r="6" spans="1:2" ht="42" customHeight="1" x14ac:dyDescent="0.3">
      <c r="A6" s="18" t="s">
        <v>47</v>
      </c>
      <c r="B6" s="19" t="s">
        <v>48</v>
      </c>
    </row>
    <row r="7" spans="1:2" ht="42" customHeight="1" x14ac:dyDescent="0.3">
      <c r="A7" s="18" t="s">
        <v>49</v>
      </c>
      <c r="B7" s="19" t="s">
        <v>50</v>
      </c>
    </row>
  </sheetData>
  <mergeCells count="1">
    <mergeCell ref="A1:B1"/>
  </mergeCells>
  <phoneticPr fontId="1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근태관리표</vt:lpstr>
      <vt:lpstr>설정</vt:lpstr>
      <vt:lpstr>작성 안내</vt:lpstr>
      <vt:lpstr>근태관리표!Print_Titles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jihye hong</cp:lastModifiedBy>
  <dcterms:created xsi:type="dcterms:W3CDTF">2026-08-21T03:53:06Z</dcterms:created>
  <dcterms:modified xsi:type="dcterms:W3CDTF">2026-08-21T03:54:09Z</dcterms:modified>
</cp:coreProperties>
</file>